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175" activeTab="0"/>
  </bookViews>
  <sheets>
    <sheet name="BS" sheetId="1" r:id="rId1"/>
    <sheet name="P&amp;L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0">'BS'!$A$1:$G$47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<sst xmlns="http://schemas.openxmlformats.org/spreadsheetml/2006/main" count="180" uniqueCount="132">
  <si>
    <t>Condensed Audited Consolidated Income Statements</t>
  </si>
  <si>
    <t>For the Second Financial Quarter Ended 30 June 2005</t>
  </si>
  <si>
    <t xml:space="preserve">Current </t>
  </si>
  <si>
    <t>Comparative</t>
  </si>
  <si>
    <t>Current</t>
  </si>
  <si>
    <t>Preceding</t>
  </si>
  <si>
    <t>quarter</t>
  </si>
  <si>
    <t>year to date</t>
  </si>
  <si>
    <t>ended</t>
  </si>
  <si>
    <t>30/6/2005</t>
  </si>
  <si>
    <t>30/6/2004</t>
  </si>
  <si>
    <t>RM'000</t>
  </si>
  <si>
    <t>Revenue</t>
  </si>
  <si>
    <t>Property development costs</t>
  </si>
  <si>
    <t>Group proportionate allocation of</t>
  </si>
  <si>
    <t>fair value of land cost</t>
  </si>
  <si>
    <t>Operating expenses</t>
  </si>
  <si>
    <t>Other operating income</t>
  </si>
  <si>
    <t>Profit from operations</t>
  </si>
  <si>
    <t>Finance costs</t>
  </si>
  <si>
    <t>Incurred</t>
  </si>
  <si>
    <t>Accretion of discount on BaIDS</t>
  </si>
  <si>
    <t>Profit before taxation</t>
  </si>
  <si>
    <t>Tax expense</t>
  </si>
  <si>
    <t>Net profit for the period</t>
  </si>
  <si>
    <t>Earnings per share (sen)</t>
  </si>
  <si>
    <t>Basic</t>
  </si>
  <si>
    <t>Fully diluted</t>
  </si>
  <si>
    <t>*</t>
  </si>
  <si>
    <t>N/A</t>
  </si>
  <si>
    <t>*      - The resultant figure is anti-dilutive</t>
  </si>
  <si>
    <t>N/A - Not Applicable</t>
  </si>
  <si>
    <t>Condensed Audited Consolidated Statements of Changes in Equity</t>
  </si>
  <si>
    <t>&lt;---------------------- Non-Distributable -------------------&gt;</t>
  </si>
  <si>
    <t>Distributable</t>
  </si>
  <si>
    <t>Share</t>
  </si>
  <si>
    <t>Treasury</t>
  </si>
  <si>
    <t>Retained</t>
  </si>
  <si>
    <t>capital</t>
  </si>
  <si>
    <t>shares</t>
  </si>
  <si>
    <t>Warrants</t>
  </si>
  <si>
    <t>premium</t>
  </si>
  <si>
    <t>profits</t>
  </si>
  <si>
    <t>Total</t>
  </si>
  <si>
    <t xml:space="preserve">Current year to date ended </t>
  </si>
  <si>
    <t>At 1/1/2005</t>
  </si>
  <si>
    <t xml:space="preserve">Warrants issue expenses not </t>
  </si>
  <si>
    <t xml:space="preserve">   recognised in the income statement</t>
  </si>
  <si>
    <t>Dividend</t>
  </si>
  <si>
    <t>At 30/6/2005</t>
  </si>
  <si>
    <t xml:space="preserve">Preceding year to date ended </t>
  </si>
  <si>
    <t>At 1/1/2004</t>
  </si>
  <si>
    <t xml:space="preserve">   issue expenses written off</t>
  </si>
  <si>
    <t xml:space="preserve">Net loss not recognised in the </t>
  </si>
  <si>
    <t xml:space="preserve">   income statement</t>
  </si>
  <si>
    <t>At 30/6/2004</t>
  </si>
  <si>
    <t xml:space="preserve">Preceding financial year ended </t>
  </si>
  <si>
    <t>31/12/2004</t>
  </si>
  <si>
    <t>Issuance of Rights Warrants</t>
  </si>
  <si>
    <t>BaIDS and Warrants issues expenses</t>
  </si>
  <si>
    <t xml:space="preserve">   not recognised in the income </t>
  </si>
  <si>
    <t xml:space="preserve">   statement</t>
  </si>
  <si>
    <t>Net profit for the year</t>
  </si>
  <si>
    <t>Dividends</t>
  </si>
  <si>
    <t>At 31/12/2004</t>
  </si>
  <si>
    <t>QUARTERLY REPORT</t>
  </si>
  <si>
    <t>Condensed Audited Consolidated Balance Sheets</t>
  </si>
  <si>
    <t>As at 30 June 2005</t>
  </si>
  <si>
    <t>As at</t>
  </si>
  <si>
    <t>Property, plant and equipment</t>
  </si>
  <si>
    <t>Land held for property development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</si>
  <si>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</si>
  <si>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</si>
  <si>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</si>
  <si>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</si>
  <si>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</si>
  <si>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Progress billings</t>
  </si>
  <si>
    <t>Short term borrowing</t>
  </si>
  <si>
    <t>Tax payable</t>
  </si>
  <si>
    <t xml:space="preserve">Net current assets </t>
  </si>
  <si>
    <t>Represented by :</t>
  </si>
  <si>
    <t>Share capital</t>
  </si>
  <si>
    <t>Reserves</t>
  </si>
  <si>
    <t>Shareholders' funds</t>
  </si>
  <si>
    <t>Long term liabilities</t>
  </si>
  <si>
    <t xml:space="preserve">Condensed Audited Consolidated Cash Flow Statements </t>
  </si>
  <si>
    <t xml:space="preserve">Preceding </t>
  </si>
  <si>
    <t>Cash flow from operating activities</t>
  </si>
  <si>
    <t>Adjustments for non-cash and non-operating items</t>
  </si>
  <si>
    <t>Operating profit before working capital changes</t>
  </si>
  <si>
    <t>Changes in working capital :-</t>
  </si>
  <si>
    <t>Net change in development costs</t>
  </si>
  <si>
    <t>Net change in current assets</t>
  </si>
  <si>
    <t>Net change in current liabilities</t>
  </si>
  <si>
    <t>Net change in intercompany balances</t>
  </si>
  <si>
    <t>Net cash generated from/(used in) operations</t>
  </si>
  <si>
    <t>Income tax paid</t>
  </si>
  <si>
    <t>Income tax refunded</t>
  </si>
  <si>
    <t>Interest received</t>
  </si>
  <si>
    <t>Interest paid</t>
  </si>
  <si>
    <t>Net cash from/(used in) operating activities</t>
  </si>
  <si>
    <t>Cash flow from investing activities</t>
  </si>
  <si>
    <t>Purchase of property, plant and equipment</t>
  </si>
  <si>
    <t>Proceeds from disposal of property, plant and equipment</t>
  </si>
  <si>
    <t>Net cash used in investing activities</t>
  </si>
  <si>
    <t>Cash flow from financing activities</t>
  </si>
  <si>
    <t>Dividends paid</t>
  </si>
  <si>
    <t>Proceeds from issuance of BaIDS</t>
  </si>
  <si>
    <t>Proceeds from issuance of Warrants</t>
  </si>
  <si>
    <t>Payment on early redemption of BaIDS</t>
  </si>
  <si>
    <t>Payment of BaIDS profits</t>
  </si>
  <si>
    <t>Payment of BaIDS issuance expenses</t>
  </si>
  <si>
    <t>Payment of Warrants issuance expenses</t>
  </si>
  <si>
    <t>Purchase of own shares</t>
  </si>
  <si>
    <t>Drawdown/(Repayment) of borrowings</t>
  </si>
  <si>
    <t>Net cash (used in)/from financing activities</t>
  </si>
  <si>
    <t>Net change in cash and cash equivalents</t>
  </si>
  <si>
    <t xml:space="preserve"> </t>
  </si>
  <si>
    <t>Cash and cash equivalents at beginning of period/year</t>
  </si>
  <si>
    <t>Cash and cash equivalents at end of period/year</t>
  </si>
  <si>
    <t>Cash and cash equivalents at end of period/year included:</t>
  </si>
  <si>
    <t>Housing Development Accounts</t>
  </si>
  <si>
    <t>Less: Treasury shares</t>
  </si>
  <si>
    <t>Proposed Rights Warrants</t>
  </si>
  <si>
    <t>Net change in progress billings</t>
  </si>
  <si>
    <t>(The condensed audited consolidated balance sheets should be read in conjunction with the annual financial report for the financial year ended 31 December 2004.)</t>
  </si>
  <si>
    <t>(The condensed audited consolidated income statements should be read in conjunction with the annual financial report for the financial year ended 31 December 2004.)</t>
  </si>
  <si>
    <t>(The condensed audited consolidated statements of changes in equity should be read in conjunction with the annual financial report for the financial year ended 31 December 2004.)</t>
  </si>
  <si>
    <t>Profit Service Reserve and Reserve Accounts</t>
  </si>
  <si>
    <t>(The condensed audited consolidated cash flow statements should be read in conjunction with the annual financial report for the financial year ended 31 December 2004.)</t>
  </si>
  <si>
    <t>Shares repurchased</t>
  </si>
  <si>
    <t>OSK PROPERTY HOLDINGS BERHAD (201666-D)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</si>
</sst>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_(* #,##0_);_(* \(#,##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name val="Tms Rm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/>
    </xf>
    <xf numFmtId="173" fontId="1" fillId="0" borderId="0" xfId="15" applyNumberFormat="1" applyFont="1" applyFill="1" applyAlignment="1">
      <alignment/>
    </xf>
    <xf numFmtId="173" fontId="2" fillId="0" borderId="0" xfId="15" applyNumberFormat="1" applyFont="1" applyFill="1" applyAlignment="1">
      <alignment horizontal="right"/>
    </xf>
    <xf numFmtId="173" fontId="1" fillId="0" borderId="0" xfId="15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73" fontId="1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173" fontId="1" fillId="0" borderId="1" xfId="15" applyNumberFormat="1" applyFont="1" applyFill="1" applyBorder="1" applyAlignment="1">
      <alignment/>
    </xf>
    <xf numFmtId="173" fontId="2" fillId="0" borderId="1" xfId="15" applyNumberFormat="1" applyFont="1" applyFill="1" applyBorder="1" applyAlignment="1">
      <alignment horizontal="right"/>
    </xf>
    <xf numFmtId="173" fontId="1" fillId="0" borderId="1" xfId="15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171" fontId="2" fillId="0" borderId="0" xfId="15" applyFont="1" applyFill="1" applyBorder="1" applyAlignment="1">
      <alignment/>
    </xf>
    <xf numFmtId="173" fontId="2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171" fontId="1" fillId="0" borderId="0" xfId="15" applyFont="1" applyFill="1" applyAlignment="1">
      <alignment/>
    </xf>
    <xf numFmtId="171" fontId="2" fillId="0" borderId="0" xfId="15" applyFont="1" applyFill="1" applyAlignment="1">
      <alignment/>
    </xf>
    <xf numFmtId="39" fontId="2" fillId="0" borderId="0" xfId="0" applyNumberFormat="1" applyFont="1" applyFill="1" applyBorder="1" applyAlignment="1">
      <alignment/>
    </xf>
    <xf numFmtId="171" fontId="1" fillId="0" borderId="3" xfId="15" applyFont="1" applyFill="1" applyBorder="1" applyAlignment="1">
      <alignment horizontal="right"/>
    </xf>
    <xf numFmtId="171" fontId="2" fillId="0" borderId="3" xfId="15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1" fillId="0" borderId="0" xfId="19" applyFont="1" applyFill="1" applyAlignment="1">
      <alignment horizontal="center" vertical="center"/>
      <protection/>
    </xf>
    <xf numFmtId="37" fontId="2" fillId="0" borderId="0" xfId="19" applyFont="1" applyFill="1" applyAlignment="1">
      <alignment horizontal="center"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37" fontId="3" fillId="0" borderId="0" xfId="19" applyFont="1" applyFill="1" applyAlignment="1">
      <alignment vertical="center"/>
      <protection/>
    </xf>
    <xf numFmtId="37" fontId="3" fillId="0" borderId="0" xfId="19" applyFont="1" applyFill="1" applyAlignment="1" quotePrefix="1">
      <alignment vertical="center"/>
      <protection/>
    </xf>
    <xf numFmtId="173" fontId="2" fillId="0" borderId="0" xfId="19" applyNumberFormat="1" applyFont="1" applyFill="1" applyAlignment="1">
      <alignment horizontal="center" vertical="center"/>
      <protection/>
    </xf>
    <xf numFmtId="173" fontId="2" fillId="0" borderId="0" xfId="15" applyNumberFormat="1" applyFont="1" applyFill="1" applyAlignment="1">
      <alignment vertical="center"/>
    </xf>
    <xf numFmtId="173" fontId="2" fillId="0" borderId="0" xfId="15" applyNumberFormat="1" applyFont="1" applyFill="1" applyBorder="1" applyAlignment="1">
      <alignment vertical="center"/>
    </xf>
    <xf numFmtId="37" fontId="4" fillId="0" borderId="0" xfId="19" applyFont="1" applyFill="1" applyAlignment="1">
      <alignment horizontal="center" vertical="center"/>
      <protection/>
    </xf>
    <xf numFmtId="173" fontId="2" fillId="0" borderId="2" xfId="15" applyNumberFormat="1" applyFont="1" applyFill="1" applyBorder="1" applyAlignment="1">
      <alignment vertical="center"/>
    </xf>
    <xf numFmtId="37" fontId="2" fillId="0" borderId="0" xfId="19" applyFont="1" applyFill="1" applyBorder="1" applyAlignment="1">
      <alignment vertical="center"/>
      <protection/>
    </xf>
    <xf numFmtId="173" fontId="2" fillId="0" borderId="4" xfId="15" applyNumberFormat="1" applyFont="1" applyFill="1" applyBorder="1" applyAlignment="1">
      <alignment vertical="center"/>
    </xf>
    <xf numFmtId="173" fontId="2" fillId="0" borderId="5" xfId="15" applyNumberFormat="1" applyFont="1" applyFill="1" applyBorder="1" applyAlignment="1">
      <alignment vertical="center"/>
    </xf>
    <xf numFmtId="173" fontId="2" fillId="0" borderId="6" xfId="15" applyNumberFormat="1" applyFont="1" applyFill="1" applyBorder="1" applyAlignment="1">
      <alignment vertical="center"/>
    </xf>
    <xf numFmtId="173" fontId="2" fillId="0" borderId="7" xfId="15" applyNumberFormat="1" applyFont="1" applyFill="1" applyBorder="1" applyAlignment="1">
      <alignment vertical="center"/>
    </xf>
    <xf numFmtId="173" fontId="2" fillId="0" borderId="8" xfId="15" applyNumberFormat="1" applyFont="1" applyFill="1" applyBorder="1" applyAlignment="1">
      <alignment vertical="center"/>
    </xf>
    <xf numFmtId="173" fontId="2" fillId="0" borderId="9" xfId="15" applyNumberFormat="1" applyFont="1" applyFill="1" applyBorder="1" applyAlignment="1">
      <alignment vertical="center"/>
    </xf>
    <xf numFmtId="173" fontId="2" fillId="0" borderId="1" xfId="15" applyNumberFormat="1" applyFont="1" applyFill="1" applyBorder="1" applyAlignment="1">
      <alignment vertical="center"/>
    </xf>
    <xf numFmtId="173" fontId="2" fillId="0" borderId="10" xfId="15" applyNumberFormat="1" applyFont="1" applyFill="1" applyBorder="1" applyAlignment="1">
      <alignment vertical="center"/>
    </xf>
    <xf numFmtId="173" fontId="2" fillId="0" borderId="0" xfId="15" applyNumberFormat="1" applyFont="1" applyFill="1" applyAlignment="1">
      <alignment horizontal="center" vertical="center"/>
    </xf>
    <xf numFmtId="37" fontId="4" fillId="0" borderId="0" xfId="19" applyFont="1" applyFill="1" applyBorder="1" applyAlignment="1">
      <alignment horizontal="center" vertical="center"/>
      <protection/>
    </xf>
    <xf numFmtId="37" fontId="1" fillId="0" borderId="0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 wrapText="1"/>
    </xf>
    <xf numFmtId="14" fontId="2" fillId="0" borderId="1" xfId="0" applyNumberFormat="1" applyFont="1" applyFill="1" applyBorder="1" applyAlignment="1" quotePrefix="1">
      <alignment horizontal="center" wrapText="1"/>
    </xf>
    <xf numFmtId="173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173" fontId="1" fillId="0" borderId="0" xfId="15" applyNumberFormat="1" applyFont="1" applyFill="1" applyAlignment="1">
      <alignment/>
    </xf>
    <xf numFmtId="173" fontId="1" fillId="0" borderId="4" xfId="15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173" fontId="1" fillId="0" borderId="7" xfId="15" applyNumberFormat="1" applyFont="1" applyFill="1" applyBorder="1" applyAlignment="1">
      <alignment/>
    </xf>
    <xf numFmtId="173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3" fontId="1" fillId="0" borderId="0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7" xfId="15" applyNumberFormat="1" applyFont="1" applyFill="1" applyBorder="1" applyAlignment="1">
      <alignment/>
    </xf>
    <xf numFmtId="173" fontId="1" fillId="0" borderId="12" xfId="15" applyNumberFormat="1" applyFont="1" applyFill="1" applyBorder="1" applyAlignment="1">
      <alignment/>
    </xf>
    <xf numFmtId="41" fontId="1" fillId="0" borderId="12" xfId="15" applyNumberFormat="1" applyFont="1" applyFill="1" applyBorder="1" applyAlignment="1">
      <alignment/>
    </xf>
    <xf numFmtId="173" fontId="1" fillId="0" borderId="13" xfId="15" applyNumberFormat="1" applyFont="1" applyFill="1" applyBorder="1" applyAlignment="1">
      <alignment/>
    </xf>
    <xf numFmtId="173" fontId="2" fillId="0" borderId="13" xfId="15" applyNumberFormat="1" applyFont="1" applyFill="1" applyBorder="1" applyAlignment="1">
      <alignment/>
    </xf>
    <xf numFmtId="41" fontId="1" fillId="0" borderId="13" xfId="15" applyNumberFormat="1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41" fontId="2" fillId="0" borderId="2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173" fontId="1" fillId="0" borderId="9" xfId="15" applyNumberFormat="1" applyFont="1" applyFill="1" applyBorder="1" applyAlignment="1">
      <alignment/>
    </xf>
    <xf numFmtId="41" fontId="2" fillId="0" borderId="13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39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20" applyFont="1" applyFill="1" applyAlignment="1">
      <alignment horizontal="centerContinuous" vertical="center"/>
      <protection/>
    </xf>
    <xf numFmtId="172" fontId="1" fillId="0" borderId="0" xfId="20" applyNumberFormat="1" applyFont="1" applyFill="1" applyAlignment="1">
      <alignment horizontal="center" vertical="center"/>
      <protection/>
    </xf>
    <xf numFmtId="172" fontId="2" fillId="0" borderId="0" xfId="20" applyNumberFormat="1" applyFont="1" applyFill="1" applyAlignment="1">
      <alignment horizontal="centerContinuous" vertical="center"/>
      <protection/>
    </xf>
    <xf numFmtId="0" fontId="2" fillId="0" borderId="0" xfId="20" applyFont="1" applyFill="1" applyAlignment="1">
      <alignment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1" xfId="0" applyNumberFormat="1" applyFont="1" applyFill="1" applyBorder="1" applyAlignment="1" quotePrefix="1">
      <alignment horizontal="center" vertical="center"/>
    </xf>
    <xf numFmtId="37" fontId="2" fillId="0" borderId="1" xfId="0" applyNumberFormat="1" applyFont="1" applyFill="1" applyBorder="1" applyAlignment="1" quotePrefix="1">
      <alignment horizontal="center" vertical="center"/>
    </xf>
    <xf numFmtId="37" fontId="2" fillId="0" borderId="0" xfId="20" applyNumberFormat="1" applyFont="1" applyFill="1" applyAlignment="1">
      <alignment horizontal="left" vertical="center"/>
      <protection/>
    </xf>
    <xf numFmtId="37" fontId="1" fillId="0" borderId="0" xfId="20" applyNumberFormat="1" applyFont="1" applyFill="1" applyBorder="1" applyAlignment="1">
      <alignment horizontal="center" vertical="center"/>
      <protection/>
    </xf>
    <xf numFmtId="37" fontId="2" fillId="0" borderId="0" xfId="20" applyNumberFormat="1" applyFont="1" applyFill="1" applyBorder="1" applyAlignment="1">
      <alignment horizontal="center" vertical="center"/>
      <protection/>
    </xf>
    <xf numFmtId="37" fontId="1" fillId="0" borderId="0" xfId="20" applyNumberFormat="1" applyFont="1" applyFill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20" applyFont="1" applyFill="1" applyAlignment="1">
      <alignment horizontal="center" vertical="center"/>
      <protection/>
    </xf>
    <xf numFmtId="173" fontId="1" fillId="0" borderId="0" xfId="15" applyNumberFormat="1" applyFont="1" applyFill="1" applyAlignment="1">
      <alignment vertical="center"/>
    </xf>
    <xf numFmtId="173" fontId="0" fillId="0" borderId="0" xfId="15" applyNumberFormat="1" applyAlignment="1">
      <alignment/>
    </xf>
    <xf numFmtId="0" fontId="5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173" fontId="1" fillId="0" borderId="1" xfId="15" applyNumberFormat="1" applyFont="1" applyFill="1" applyBorder="1" applyAlignment="1">
      <alignment vertical="center"/>
    </xf>
    <xf numFmtId="173" fontId="1" fillId="0" borderId="0" xfId="15" applyNumberFormat="1" applyFont="1" applyFill="1" applyBorder="1" applyAlignment="1">
      <alignment vertical="center"/>
    </xf>
    <xf numFmtId="0" fontId="4" fillId="0" borderId="0" xfId="20" applyFont="1" applyFill="1" applyBorder="1" applyAlignment="1">
      <alignment vertical="center"/>
      <protection/>
    </xf>
    <xf numFmtId="37" fontId="2" fillId="0" borderId="0" xfId="20" applyNumberFormat="1" applyFont="1" applyFill="1" applyAlignment="1">
      <alignment vertical="center"/>
      <protection/>
    </xf>
    <xf numFmtId="173" fontId="1" fillId="0" borderId="14" xfId="15" applyNumberFormat="1" applyFont="1" applyFill="1" applyBorder="1" applyAlignment="1">
      <alignment vertical="center"/>
    </xf>
    <xf numFmtId="173" fontId="2" fillId="0" borderId="14" xfId="15" applyNumberFormat="1" applyFont="1" applyFill="1" applyBorder="1" applyAlignment="1">
      <alignment vertical="center"/>
    </xf>
    <xf numFmtId="0" fontId="1" fillId="0" borderId="0" xfId="20" applyFont="1" applyFill="1" applyAlignment="1">
      <alignment vertical="center"/>
      <protection/>
    </xf>
    <xf numFmtId="173" fontId="1" fillId="0" borderId="0" xfId="15" applyNumberFormat="1" applyFont="1" applyFill="1" applyAlignment="1">
      <alignment horizontal="left" vertical="center"/>
    </xf>
    <xf numFmtId="173" fontId="2" fillId="0" borderId="0" xfId="15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173" fontId="1" fillId="0" borderId="0" xfId="15" applyNumberFormat="1" applyFont="1" applyFill="1" applyAlignment="1">
      <alignment horizontal="right" vertical="center"/>
    </xf>
    <xf numFmtId="173" fontId="2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3" fontId="1" fillId="0" borderId="2" xfId="15" applyNumberFormat="1" applyFont="1" applyFill="1" applyBorder="1" applyAlignment="1">
      <alignment vertical="center"/>
    </xf>
    <xf numFmtId="37" fontId="2" fillId="0" borderId="0" xfId="20" applyNumberFormat="1" applyFont="1" applyFill="1" applyBorder="1" applyAlignment="1">
      <alignment vertical="center"/>
      <protection/>
    </xf>
    <xf numFmtId="173" fontId="1" fillId="0" borderId="11" xfId="15" applyNumberFormat="1" applyFont="1" applyFill="1" applyBorder="1" applyAlignment="1">
      <alignment/>
    </xf>
    <xf numFmtId="173" fontId="2" fillId="0" borderId="5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2" xfId="15" applyNumberFormat="1" applyFont="1" applyFill="1" applyBorder="1" applyAlignment="1">
      <alignment/>
    </xf>
    <xf numFmtId="41" fontId="2" fillId="0" borderId="12" xfId="15" applyNumberFormat="1" applyFont="1" applyFill="1" applyBorder="1" applyAlignment="1">
      <alignment/>
    </xf>
    <xf numFmtId="172" fontId="1" fillId="0" borderId="1" xfId="0" applyNumberFormat="1" applyFont="1" applyFill="1" applyBorder="1" applyAlignment="1" quotePrefix="1">
      <alignment horizontal="center"/>
    </xf>
    <xf numFmtId="172" fontId="2" fillId="0" borderId="1" xfId="0" applyNumberFormat="1" applyFont="1" applyFill="1" applyBorder="1" applyAlignment="1" quotePrefix="1">
      <alignment horizontal="center"/>
    </xf>
    <xf numFmtId="0" fontId="0" fillId="0" borderId="1" xfId="0" applyBorder="1" applyAlignment="1">
      <alignment/>
    </xf>
    <xf numFmtId="0" fontId="2" fillId="0" borderId="1" xfId="20" applyFont="1" applyFill="1" applyBorder="1" applyAlignment="1">
      <alignment vertical="center"/>
      <protection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4" xfId="15" applyNumberFormat="1" applyBorder="1" applyAlignment="1">
      <alignment/>
    </xf>
    <xf numFmtId="0" fontId="2" fillId="0" borderId="14" xfId="20" applyFont="1" applyFill="1" applyBorder="1" applyAlignment="1">
      <alignment vertical="center"/>
      <protection/>
    </xf>
    <xf numFmtId="173" fontId="0" fillId="0" borderId="2" xfId="15" applyNumberFormat="1" applyBorder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2" xfId="20" applyFont="1" applyFill="1" applyBorder="1" applyAlignment="1">
      <alignment vertical="center"/>
      <protection/>
    </xf>
    <xf numFmtId="172" fontId="1" fillId="0" borderId="0" xfId="19" applyNumberFormat="1" applyFont="1" applyFill="1" applyAlignment="1">
      <alignment horizontal="center" vertical="center"/>
      <protection/>
    </xf>
    <xf numFmtId="37" fontId="1" fillId="0" borderId="0" xfId="19" applyFont="1" applyFill="1" applyAlignment="1">
      <alignment vertical="center"/>
      <protection/>
    </xf>
    <xf numFmtId="37" fontId="1" fillId="0" borderId="1" xfId="19" applyFont="1" applyFill="1" applyBorder="1" applyAlignment="1">
      <alignment horizontal="center" vertical="center"/>
      <protection/>
    </xf>
    <xf numFmtId="37" fontId="1" fillId="0" borderId="0" xfId="19" applyFont="1" applyFill="1" applyBorder="1" applyAlignment="1">
      <alignment horizontal="center" vertical="center"/>
      <protection/>
    </xf>
    <xf numFmtId="173" fontId="1" fillId="0" borderId="0" xfId="19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Fill="1" applyAlignment="1">
      <alignment horizontal="justify"/>
    </xf>
    <xf numFmtId="0" fontId="0" fillId="0" borderId="0" xfId="0" applyAlignment="1">
      <alignment wrapText="1"/>
    </xf>
    <xf numFmtId="37" fontId="1" fillId="0" borderId="0" xfId="0" applyNumberFormat="1" applyFont="1" applyFill="1" applyAlignment="1">
      <alignment horizontal="right" wrapText="1"/>
    </xf>
    <xf numFmtId="37" fontId="2" fillId="0" borderId="0" xfId="0" applyNumberFormat="1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lam.juenhuey\My%20Documents\OSK\OSKPH\Announce\Announce%2030Jun05\Jun'05%20OSKPH%20Qtrly%20Report%20(Acq%20a'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Equity"/>
      <sheetName val="Cashflow"/>
      <sheetName val="KLSE"/>
      <sheetName val="Working"/>
      <sheetName val="Segment"/>
      <sheetName val="EPS(qtr)"/>
      <sheetName val="DEPS(qtr)"/>
      <sheetName val="EPS(YTD)"/>
      <sheetName val="DEPS(YTD)"/>
      <sheetName val="V1"/>
      <sheetName val="V2"/>
      <sheetName val="V3"/>
    </sheetNames>
    <sheetDataSet>
      <sheetData sheetId="0">
        <row r="1">
          <cell r="A1" t="str">
            <v>OSK PROPERTY HOLDINGS BERHAD (201666-D)</v>
          </cell>
        </row>
        <row r="10">
          <cell r="E10">
            <v>225388</v>
          </cell>
          <cell r="G10">
            <v>228346</v>
          </cell>
        </row>
        <row r="13">
          <cell r="E13">
            <v>87541</v>
          </cell>
          <cell r="G13">
            <v>84519</v>
          </cell>
        </row>
        <row r="14">
          <cell r="E14">
            <v>27908</v>
          </cell>
          <cell r="G14">
            <v>24890</v>
          </cell>
        </row>
        <row r="15">
          <cell r="E15">
            <v>34975</v>
          </cell>
        </row>
        <row r="18">
          <cell r="E18">
            <v>15390</v>
          </cell>
          <cell r="G18">
            <v>20674</v>
          </cell>
        </row>
        <row r="19">
          <cell r="E19">
            <v>33608</v>
          </cell>
          <cell r="G19">
            <v>23905</v>
          </cell>
        </row>
      </sheetData>
      <sheetData sheetId="1">
        <row r="4">
          <cell r="A4" t="str">
            <v>For the Second Financial Quarter Ended 30 June 2005</v>
          </cell>
        </row>
        <row r="30">
          <cell r="F30">
            <v>4649</v>
          </cell>
        </row>
        <row r="34">
          <cell r="G34">
            <v>3510</v>
          </cell>
        </row>
      </sheetData>
      <sheetData sheetId="2">
        <row r="24">
          <cell r="D24">
            <v>14999</v>
          </cell>
          <cell r="E24">
            <v>15458</v>
          </cell>
          <cell r="F24">
            <v>88143</v>
          </cell>
        </row>
      </sheetData>
      <sheetData sheetId="6">
        <row r="53">
          <cell r="K53">
            <v>313845</v>
          </cell>
        </row>
        <row r="61">
          <cell r="K61">
            <v>32000</v>
          </cell>
        </row>
        <row r="62">
          <cell r="G62">
            <v>505493</v>
          </cell>
        </row>
        <row r="63">
          <cell r="K63">
            <v>547021.7</v>
          </cell>
        </row>
        <row r="70">
          <cell r="K70">
            <v>10697</v>
          </cell>
        </row>
        <row r="71">
          <cell r="K71">
            <v>2395799</v>
          </cell>
        </row>
      </sheetData>
      <sheetData sheetId="8">
        <row r="19">
          <cell r="E19">
            <v>0.31902624662321794</v>
          </cell>
        </row>
      </sheetData>
      <sheetData sheetId="10">
        <row r="19">
          <cell r="E19">
            <v>2.400051194540302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60" workbookViewId="0" topLeftCell="A23">
      <selection activeCell="G8" sqref="G8"/>
    </sheetView>
  </sheetViews>
  <sheetFormatPr defaultColWidth="9.140625" defaultRowHeight="15" customHeight="1"/>
  <cols>
    <col min="1" max="1" width="2.00390625" style="2" customWidth="1"/>
    <col min="2" max="2" width="13.8515625" style="2" customWidth="1"/>
    <col min="3" max="3" width="26.00390625" style="2" customWidth="1"/>
    <col min="4" max="4" width="3.140625" style="2" customWidth="1"/>
    <col min="5" max="5" width="16.7109375" style="2" customWidth="1"/>
    <col min="6" max="6" width="16.7109375" style="3" customWidth="1"/>
    <col min="7" max="7" width="16.7109375" style="2" customWidth="1"/>
    <col min="8" max="8" width="9.140625" style="2" customWidth="1"/>
    <col min="9" max="9" width="10.57421875" style="2" bestFit="1" customWidth="1"/>
    <col min="10" max="16384" width="9.140625" style="2" customWidth="1"/>
  </cols>
  <sheetData>
    <row r="1" spans="1:7" ht="15" customHeight="1">
      <c r="A1" s="1" t="s">
        <v>131</v>
      </c>
      <c r="D1" s="3"/>
      <c r="E1" s="3"/>
      <c r="G1" s="3"/>
    </row>
    <row r="2" ht="15" customHeight="1">
      <c r="A2" s="1"/>
    </row>
    <row r="3" ht="15" customHeight="1">
      <c r="A3" s="1" t="s">
        <v>65</v>
      </c>
    </row>
    <row r="4" ht="15" customHeight="1">
      <c r="A4" s="1" t="s">
        <v>66</v>
      </c>
    </row>
    <row r="5" ht="15" customHeight="1">
      <c r="A5" s="1" t="s">
        <v>67</v>
      </c>
    </row>
    <row r="6" spans="5:7" ht="15" customHeight="1">
      <c r="E6" s="61" t="s">
        <v>68</v>
      </c>
      <c r="F6" s="12" t="s">
        <v>68</v>
      </c>
      <c r="G6" s="12" t="s">
        <v>68</v>
      </c>
    </row>
    <row r="7" spans="5:7" ht="15" customHeight="1">
      <c r="E7" s="62" t="s">
        <v>9</v>
      </c>
      <c r="F7" s="63" t="s">
        <v>10</v>
      </c>
      <c r="G7" s="63" t="s">
        <v>57</v>
      </c>
    </row>
    <row r="8" spans="5:7" ht="15" customHeight="1">
      <c r="E8" s="158" t="s">
        <v>11</v>
      </c>
      <c r="F8" s="159" t="s">
        <v>11</v>
      </c>
      <c r="G8" s="159" t="s">
        <v>11</v>
      </c>
    </row>
    <row r="9" spans="1:7" ht="15" customHeight="1">
      <c r="A9" s="2" t="s">
        <v>69</v>
      </c>
      <c r="E9" s="14">
        <v>6202</v>
      </c>
      <c r="F9" s="64">
        <v>5135</v>
      </c>
      <c r="G9" s="65">
        <v>6073</v>
      </c>
    </row>
    <row r="10" spans="1:7" ht="15" customHeight="1">
      <c r="A10" s="2" t="s">
        <v>70</v>
      </c>
      <c r="E10" s="66">
        <v>225388</v>
      </c>
      <c r="F10" s="64">
        <v>237382</v>
      </c>
      <c r="G10" s="65">
        <v>228346</v>
      </c>
    </row>
    <row r="11" spans="5:7" ht="15" customHeight="1">
      <c r="E11" s="66"/>
      <c r="F11" s="64"/>
      <c r="G11" s="65"/>
    </row>
    <row r="12" spans="1:7" ht="15" customHeight="1">
      <c r="A12" s="2" t="s">
        <v>71</v>
      </c>
      <c r="E12" s="66"/>
      <c r="F12" s="64"/>
      <c r="G12" s="65"/>
    </row>
    <row r="13" spans="2:7" ht="15" customHeight="1">
      <c r="B13" s="2" t="s">
        <v>13</v>
      </c>
      <c r="E13" s="67">
        <v>87541</v>
      </c>
      <c r="F13" s="68">
        <v>58181</v>
      </c>
      <c r="G13" s="69">
        <v>84519</v>
      </c>
    </row>
    <row r="14" spans="2:7" ht="15" customHeight="1">
      <c r="B14" s="2" t="s">
        <v>72</v>
      </c>
      <c r="E14" s="70">
        <f>149+19083+6711+1965</f>
        <v>27908</v>
      </c>
      <c r="F14" s="71">
        <f>20433+9734+298</f>
        <v>30465</v>
      </c>
      <c r="G14" s="72">
        <f>24890</f>
        <v>24890</v>
      </c>
    </row>
    <row r="15" spans="2:7" ht="15" customHeight="1">
      <c r="B15" s="2" t="s">
        <v>73</v>
      </c>
      <c r="E15" s="70">
        <v>34975</v>
      </c>
      <c r="F15" s="73">
        <v>42338</v>
      </c>
      <c r="G15" s="74">
        <v>50235</v>
      </c>
    </row>
    <row r="16" spans="1:7" ht="15" customHeight="1">
      <c r="A16" s="6"/>
      <c r="E16" s="75">
        <f>SUM(E13:E15)</f>
        <v>150424</v>
      </c>
      <c r="F16" s="76">
        <f>SUM(F13:F15)</f>
        <v>130984</v>
      </c>
      <c r="G16" s="77">
        <f>SUM(G13:G15)</f>
        <v>159644</v>
      </c>
    </row>
    <row r="17" spans="1:7" ht="15" customHeight="1">
      <c r="A17" s="78" t="s">
        <v>74</v>
      </c>
      <c r="E17" s="79"/>
      <c r="F17" s="64"/>
      <c r="G17" s="65"/>
    </row>
    <row r="18" spans="1:7" ht="15" customHeight="1">
      <c r="A18" s="6"/>
      <c r="B18" s="2" t="s">
        <v>75</v>
      </c>
      <c r="E18" s="133">
        <f>12417+2973</f>
        <v>15390</v>
      </c>
      <c r="F18" s="134">
        <f>24694+12457-F19</f>
        <v>26030</v>
      </c>
      <c r="G18" s="69">
        <f>44579-G19</f>
        <v>20674</v>
      </c>
    </row>
    <row r="19" spans="1:7" ht="15" customHeight="1">
      <c r="A19" s="6"/>
      <c r="B19" s="2" t="s">
        <v>76</v>
      </c>
      <c r="E19" s="82">
        <v>33608</v>
      </c>
      <c r="F19" s="135">
        <v>11121</v>
      </c>
      <c r="G19" s="72">
        <v>23905</v>
      </c>
    </row>
    <row r="20" spans="1:7" ht="15" customHeight="1">
      <c r="A20" s="6"/>
      <c r="B20" s="2" t="s">
        <v>77</v>
      </c>
      <c r="E20" s="82">
        <v>5000</v>
      </c>
      <c r="F20" s="79">
        <v>0</v>
      </c>
      <c r="G20" s="83">
        <v>0</v>
      </c>
    </row>
    <row r="21" spans="1:7" ht="15" customHeight="1">
      <c r="A21" s="6"/>
      <c r="B21" s="2" t="s">
        <v>78</v>
      </c>
      <c r="E21" s="84">
        <v>819</v>
      </c>
      <c r="F21" s="26">
        <v>2681</v>
      </c>
      <c r="G21" s="86">
        <v>0</v>
      </c>
    </row>
    <row r="22" spans="1:7" ht="15" customHeight="1">
      <c r="A22" s="6"/>
      <c r="E22" s="79">
        <f>SUM(E18:E21)</f>
        <v>54817</v>
      </c>
      <c r="F22" s="87">
        <f>SUM(F18:F21)</f>
        <v>39832</v>
      </c>
      <c r="G22" s="88">
        <f>SUM(G18:G21)</f>
        <v>44579</v>
      </c>
    </row>
    <row r="23" spans="1:7" ht="15" customHeight="1">
      <c r="A23" s="6"/>
      <c r="E23" s="14"/>
      <c r="F23" s="64"/>
      <c r="G23" s="65"/>
    </row>
    <row r="24" spans="1:7" ht="15" customHeight="1">
      <c r="A24" s="78" t="s">
        <v>79</v>
      </c>
      <c r="E24" s="14">
        <f>E16-E22</f>
        <v>95607</v>
      </c>
      <c r="F24" s="23">
        <f>F16-F22</f>
        <v>91152</v>
      </c>
      <c r="G24" s="89">
        <f>G16-G22</f>
        <v>115065</v>
      </c>
    </row>
    <row r="25" spans="1:7" ht="15" customHeight="1">
      <c r="A25" s="78"/>
      <c r="E25" s="14"/>
      <c r="F25" s="23"/>
      <c r="G25" s="89"/>
    </row>
    <row r="26" spans="1:7" ht="15" customHeight="1" thickBot="1">
      <c r="A26" s="6"/>
      <c r="E26" s="28">
        <f>SUM(E9:E11)+E24</f>
        <v>327197</v>
      </c>
      <c r="F26" s="29">
        <f>SUM(F9:F11)+F24</f>
        <v>333669</v>
      </c>
      <c r="G26" s="90">
        <f>SUM(G9:G11)+G24</f>
        <v>349484</v>
      </c>
    </row>
    <row r="27" spans="1:7" ht="15" customHeight="1" thickTop="1">
      <c r="A27" s="6"/>
      <c r="E27" s="14"/>
      <c r="F27" s="64"/>
      <c r="G27" s="65"/>
    </row>
    <row r="28" spans="1:7" ht="15" customHeight="1">
      <c r="A28" s="1" t="s">
        <v>80</v>
      </c>
      <c r="B28" s="78"/>
      <c r="C28" s="78"/>
      <c r="D28" s="78"/>
      <c r="E28" s="14"/>
      <c r="F28" s="64"/>
      <c r="G28" s="65"/>
    </row>
    <row r="29" spans="1:7" ht="15" customHeight="1">
      <c r="A29" s="78" t="s">
        <v>81</v>
      </c>
      <c r="B29" s="78"/>
      <c r="C29" s="78"/>
      <c r="D29" s="78"/>
      <c r="E29" s="80">
        <v>99996</v>
      </c>
      <c r="F29" s="91">
        <v>99996</v>
      </c>
      <c r="G29" s="92">
        <v>99996</v>
      </c>
    </row>
    <row r="30" spans="1:7" ht="15" customHeight="1">
      <c r="A30" s="78" t="s">
        <v>122</v>
      </c>
      <c r="B30" s="78"/>
      <c r="C30" s="78"/>
      <c r="D30" s="78"/>
      <c r="E30" s="81">
        <v>-1595</v>
      </c>
      <c r="F30" s="136">
        <v>0</v>
      </c>
      <c r="G30" s="137">
        <v>0</v>
      </c>
    </row>
    <row r="31" spans="1:7" ht="15" customHeight="1">
      <c r="A31" s="78" t="s">
        <v>82</v>
      </c>
      <c r="B31" s="78"/>
      <c r="C31" s="78"/>
      <c r="D31" s="78"/>
      <c r="E31" s="93">
        <f>+'[1]Equity'!D24+'[1]Equity'!E24+'[1]Equity'!F24</f>
        <v>118600</v>
      </c>
      <c r="F31" s="85">
        <f>15970+88830</f>
        <v>104800</v>
      </c>
      <c r="G31" s="94">
        <v>118206</v>
      </c>
    </row>
    <row r="32" spans="1:7" ht="15" customHeight="1">
      <c r="A32" s="78" t="s">
        <v>83</v>
      </c>
      <c r="E32" s="14">
        <f>SUM(E29:E31)</f>
        <v>217001</v>
      </c>
      <c r="F32" s="23">
        <f>SUM(F29:F31)</f>
        <v>204796</v>
      </c>
      <c r="G32" s="89">
        <f>SUM(G29:G31)</f>
        <v>218202</v>
      </c>
    </row>
    <row r="33" spans="1:7" ht="15" customHeight="1">
      <c r="A33" s="78"/>
      <c r="E33" s="14"/>
      <c r="F33" s="23"/>
      <c r="G33" s="89"/>
    </row>
    <row r="34" spans="1:7" ht="15" customHeight="1">
      <c r="A34" s="2" t="s">
        <v>84</v>
      </c>
      <c r="E34" s="14">
        <v>110196</v>
      </c>
      <c r="F34" s="23">
        <v>128873</v>
      </c>
      <c r="G34" s="89">
        <v>131282</v>
      </c>
    </row>
    <row r="35" spans="5:7" ht="15" customHeight="1">
      <c r="E35" s="14"/>
      <c r="F35" s="23"/>
      <c r="G35" s="89"/>
    </row>
    <row r="36" spans="5:9" ht="15" customHeight="1" thickBot="1">
      <c r="E36" s="28">
        <f>SUM(E32:E35)</f>
        <v>327197</v>
      </c>
      <c r="F36" s="29">
        <f>SUM(F32:F35)</f>
        <v>333669</v>
      </c>
      <c r="G36" s="90">
        <f>SUM(G32:G35)</f>
        <v>349484</v>
      </c>
      <c r="I36" s="64">
        <f>+E36-E26</f>
        <v>0</v>
      </c>
    </row>
    <row r="37" spans="6:7" ht="15" customHeight="1" thickTop="1">
      <c r="F37" s="64"/>
      <c r="G37" s="65"/>
    </row>
    <row r="38" spans="6:7" ht="15" customHeight="1">
      <c r="F38" s="64"/>
      <c r="G38" s="65"/>
    </row>
    <row r="39" spans="6:7" ht="15" customHeight="1">
      <c r="F39" s="64"/>
      <c r="G39" s="65"/>
    </row>
    <row r="40" spans="6:7" ht="15" customHeight="1">
      <c r="F40" s="64"/>
      <c r="G40" s="65"/>
    </row>
    <row r="41" spans="6:7" ht="15" customHeight="1">
      <c r="F41" s="24"/>
      <c r="G41" s="64"/>
    </row>
    <row r="42" ht="15" customHeight="1">
      <c r="F42" s="24"/>
    </row>
    <row r="43" ht="15" customHeight="1">
      <c r="F43" s="24"/>
    </row>
    <row r="44" ht="15" customHeight="1">
      <c r="F44" s="24"/>
    </row>
    <row r="45" ht="15" customHeight="1">
      <c r="F45" s="24"/>
    </row>
    <row r="46" spans="1:7" ht="15" customHeight="1">
      <c r="A46" s="154" t="s">
        <v>125</v>
      </c>
      <c r="B46" s="155"/>
      <c r="C46" s="155"/>
      <c r="D46" s="155"/>
      <c r="E46" s="155"/>
      <c r="F46" s="155"/>
      <c r="G46" s="155"/>
    </row>
    <row r="47" spans="1:7" ht="15" customHeight="1">
      <c r="A47" s="155"/>
      <c r="B47" s="155"/>
      <c r="C47" s="155"/>
      <c r="D47" s="155"/>
      <c r="E47" s="155"/>
      <c r="F47" s="155"/>
      <c r="G47" s="155"/>
    </row>
    <row r="49" spans="2:6" ht="15" customHeight="1">
      <c r="B49" s="95"/>
      <c r="F49" s="31">
        <f>F26-F36</f>
        <v>0</v>
      </c>
    </row>
    <row r="50" ht="15" customHeight="1">
      <c r="F50" s="96"/>
    </row>
  </sheetData>
  <mergeCells count="1">
    <mergeCell ref="A46:G47"/>
  </mergeCells>
  <printOptions/>
  <pageMargins left="0.75" right="0.24" top="1" bottom="1" header="0.5" footer="0.5"/>
  <pageSetup horizontalDpi="600" verticalDpi="600" orientation="portrait" paperSize="9" scale="95" r:id="rId1"/>
  <headerFooter alignWithMargins="0">
    <oddFooter>&amp;C&amp;"Times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workbookViewId="0" topLeftCell="A1">
      <selection activeCell="A1" sqref="A1"/>
    </sheetView>
  </sheetViews>
  <sheetFormatPr defaultColWidth="9.140625" defaultRowHeight="15" customHeight="1"/>
  <cols>
    <col min="1" max="1" width="3.28125" style="2" customWidth="1"/>
    <col min="2" max="2" width="30.00390625" style="2" customWidth="1"/>
    <col min="3" max="3" width="4.00390625" style="2" customWidth="1"/>
    <col min="4" max="7" width="14.7109375" style="3" customWidth="1"/>
    <col min="8" max="16384" width="9.140625" style="2" customWidth="1"/>
  </cols>
  <sheetData>
    <row r="1" ht="15" customHeight="1">
      <c r="A1" s="1" t="str">
        <f>+'[1]BS'!A1</f>
        <v>OSK PROPERTY HOLDINGS BERHAD (201666-D)</v>
      </c>
    </row>
    <row r="2" ht="15" customHeight="1">
      <c r="G2" s="4"/>
    </row>
    <row r="3" ht="15" customHeight="1">
      <c r="A3" s="1" t="s">
        <v>0</v>
      </c>
    </row>
    <row r="4" ht="15" customHeight="1">
      <c r="A4" s="1" t="s">
        <v>1</v>
      </c>
    </row>
    <row r="5" ht="15" customHeight="1">
      <c r="A5" s="1"/>
    </row>
    <row r="6" spans="5:7" ht="15" customHeight="1">
      <c r="E6" s="5"/>
      <c r="G6" s="5"/>
    </row>
    <row r="7" spans="4:7" s="6" customFormat="1" ht="15" customHeight="1">
      <c r="D7" s="7" t="s">
        <v>2</v>
      </c>
      <c r="E7" s="8" t="s">
        <v>3</v>
      </c>
      <c r="F7" s="7" t="s">
        <v>4</v>
      </c>
      <c r="G7" s="8" t="s">
        <v>5</v>
      </c>
    </row>
    <row r="8" spans="4:7" s="6" customFormat="1" ht="15" customHeight="1">
      <c r="D8" s="7" t="s">
        <v>6</v>
      </c>
      <c r="E8" s="8" t="s">
        <v>6</v>
      </c>
      <c r="F8" s="7" t="s">
        <v>7</v>
      </c>
      <c r="G8" s="8" t="s">
        <v>7</v>
      </c>
    </row>
    <row r="9" spans="4:8" s="6" customFormat="1" ht="15" customHeight="1">
      <c r="D9" s="7" t="s">
        <v>8</v>
      </c>
      <c r="E9" s="8" t="s">
        <v>8</v>
      </c>
      <c r="F9" s="7" t="s">
        <v>8</v>
      </c>
      <c r="G9" s="8" t="s">
        <v>8</v>
      </c>
      <c r="H9" s="9"/>
    </row>
    <row r="10" spans="4:8" s="6" customFormat="1" ht="15" customHeight="1">
      <c r="D10" s="138" t="s">
        <v>9</v>
      </c>
      <c r="E10" s="139" t="s">
        <v>10</v>
      </c>
      <c r="F10" s="138" t="str">
        <f>+D10</f>
        <v>30/6/2005</v>
      </c>
      <c r="G10" s="139" t="str">
        <f>+E10</f>
        <v>30/6/2004</v>
      </c>
      <c r="H10" s="10"/>
    </row>
    <row r="11" spans="4:8" ht="15" customHeight="1">
      <c r="D11" s="11" t="s">
        <v>11</v>
      </c>
      <c r="E11" s="5" t="s">
        <v>11</v>
      </c>
      <c r="F11" s="11" t="s">
        <v>11</v>
      </c>
      <c r="G11" s="5" t="s">
        <v>11</v>
      </c>
      <c r="H11" s="12"/>
    </row>
    <row r="12" spans="4:8" ht="15" customHeight="1">
      <c r="D12" s="13"/>
      <c r="E12" s="5"/>
      <c r="F12" s="11"/>
      <c r="G12" s="5"/>
      <c r="H12" s="12"/>
    </row>
    <row r="13" spans="1:8" ht="15" customHeight="1">
      <c r="A13" s="2" t="s">
        <v>12</v>
      </c>
      <c r="D13" s="14">
        <v>16164</v>
      </c>
      <c r="E13" s="15">
        <v>24339</v>
      </c>
      <c r="F13" s="16">
        <v>33127</v>
      </c>
      <c r="G13" s="15">
        <v>50755</v>
      </c>
      <c r="H13" s="17"/>
    </row>
    <row r="14" spans="4:8" ht="15" customHeight="1">
      <c r="D14" s="14"/>
      <c r="E14" s="15"/>
      <c r="F14" s="16"/>
      <c r="G14" s="15"/>
      <c r="H14" s="17"/>
    </row>
    <row r="15" spans="1:8" ht="15" customHeight="1">
      <c r="A15" s="2" t="s">
        <v>13</v>
      </c>
      <c r="D15" s="18">
        <v>-7898</v>
      </c>
      <c r="E15" s="19">
        <v>-18727</v>
      </c>
      <c r="F15" s="18">
        <v>-18198</v>
      </c>
      <c r="G15" s="19">
        <v>-38838</v>
      </c>
      <c r="H15" s="19"/>
    </row>
    <row r="16" spans="4:8" ht="15" customHeight="1">
      <c r="D16" s="18"/>
      <c r="E16" s="19"/>
      <c r="F16" s="18"/>
      <c r="G16" s="19"/>
      <c r="H16" s="19"/>
    </row>
    <row r="17" spans="1:8" ht="15" customHeight="1">
      <c r="A17" s="2" t="s">
        <v>14</v>
      </c>
      <c r="D17" s="18"/>
      <c r="E17" s="19"/>
      <c r="F17" s="18"/>
      <c r="G17" s="19"/>
      <c r="H17" s="19"/>
    </row>
    <row r="18" spans="2:8" ht="15" customHeight="1">
      <c r="B18" s="2" t="s">
        <v>15</v>
      </c>
      <c r="D18" s="18">
        <v>-3358</v>
      </c>
      <c r="E18" s="19">
        <f>+E24-E13-E15-E20-E22</f>
        <v>-1748</v>
      </c>
      <c r="F18" s="18">
        <v>-4222</v>
      </c>
      <c r="G18" s="19">
        <f>+G24-G13-G15-G20-G22</f>
        <v>-4202</v>
      </c>
      <c r="H18" s="19"/>
    </row>
    <row r="19" spans="4:8" ht="15" customHeight="1">
      <c r="D19" s="18"/>
      <c r="E19" s="19"/>
      <c r="F19" s="18"/>
      <c r="G19" s="19"/>
      <c r="H19" s="19"/>
    </row>
    <row r="20" spans="1:8" ht="15" customHeight="1">
      <c r="A20" s="2" t="s">
        <v>16</v>
      </c>
      <c r="D20" s="18">
        <v>-1125</v>
      </c>
      <c r="E20" s="19">
        <v>-794</v>
      </c>
      <c r="F20" s="18">
        <v>-2077</v>
      </c>
      <c r="G20" s="19">
        <v>-1601</v>
      </c>
      <c r="H20" s="19"/>
    </row>
    <row r="21" spans="4:8" ht="15" customHeight="1">
      <c r="D21" s="14"/>
      <c r="E21" s="19"/>
      <c r="F21" s="18"/>
      <c r="G21" s="19"/>
      <c r="H21" s="17"/>
    </row>
    <row r="22" spans="1:8" ht="15" customHeight="1">
      <c r="A22" s="2" t="s">
        <v>17</v>
      </c>
      <c r="D22" s="16">
        <v>317</v>
      </c>
      <c r="E22" s="15">
        <v>330</v>
      </c>
      <c r="F22" s="16">
        <v>624</v>
      </c>
      <c r="G22" s="15">
        <v>662</v>
      </c>
      <c r="H22" s="19"/>
    </row>
    <row r="23" spans="4:8" ht="15" customHeight="1">
      <c r="D23" s="20"/>
      <c r="E23" s="21"/>
      <c r="F23" s="22"/>
      <c r="G23" s="21"/>
      <c r="H23" s="17"/>
    </row>
    <row r="24" spans="1:8" ht="15" customHeight="1">
      <c r="A24" s="2" t="s">
        <v>18</v>
      </c>
      <c r="D24" s="14">
        <f>SUM(D13:D22)</f>
        <v>4100</v>
      </c>
      <c r="E24" s="23">
        <v>3400</v>
      </c>
      <c r="F24" s="14">
        <f>SUM(F13:F22)</f>
        <v>9254</v>
      </c>
      <c r="G24" s="23">
        <v>6776</v>
      </c>
      <c r="H24" s="24"/>
    </row>
    <row r="25" spans="4:8" ht="15" customHeight="1">
      <c r="D25" s="14"/>
      <c r="E25" s="23"/>
      <c r="F25" s="14"/>
      <c r="G25" s="23"/>
      <c r="H25" s="24"/>
    </row>
    <row r="26" spans="1:8" ht="15" customHeight="1">
      <c r="A26" s="2" t="s">
        <v>19</v>
      </c>
      <c r="D26" s="14"/>
      <c r="E26" s="23"/>
      <c r="F26" s="14"/>
      <c r="G26" s="23"/>
      <c r="H26" s="25"/>
    </row>
    <row r="27" spans="2:8" ht="15" customHeight="1">
      <c r="B27" s="2" t="s">
        <v>20</v>
      </c>
      <c r="D27" s="14">
        <f>-2777-D28</f>
        <v>-2316</v>
      </c>
      <c r="E27" s="23">
        <v>-1228</v>
      </c>
      <c r="F27" s="14">
        <f>-4605-F28</f>
        <v>-3590</v>
      </c>
      <c r="G27" s="23">
        <v>-1238</v>
      </c>
      <c r="H27" s="25"/>
    </row>
    <row r="28" spans="2:8" ht="15" customHeight="1">
      <c r="B28" s="2" t="s">
        <v>21</v>
      </c>
      <c r="D28" s="14">
        <v>-461</v>
      </c>
      <c r="E28" s="23">
        <v>0</v>
      </c>
      <c r="F28" s="14">
        <v>-1015</v>
      </c>
      <c r="G28" s="23">
        <v>0</v>
      </c>
      <c r="H28" s="25"/>
    </row>
    <row r="29" spans="4:8" ht="15" customHeight="1">
      <c r="D29" s="20"/>
      <c r="E29" s="26"/>
      <c r="F29" s="20"/>
      <c r="G29" s="26"/>
      <c r="H29" s="24"/>
    </row>
    <row r="30" spans="1:8" ht="15" customHeight="1">
      <c r="A30" s="2" t="s">
        <v>22</v>
      </c>
      <c r="D30" s="14">
        <f>SUM(D24:D28)</f>
        <v>1323</v>
      </c>
      <c r="E30" s="23">
        <f>SUM(E24:E28)</f>
        <v>2172</v>
      </c>
      <c r="F30" s="14">
        <f>SUM(F24:F28)</f>
        <v>4649</v>
      </c>
      <c r="G30" s="23">
        <f>SUM(G24:G28)</f>
        <v>5538</v>
      </c>
      <c r="H30" s="24"/>
    </row>
    <row r="31" spans="4:8" ht="15" customHeight="1">
      <c r="D31" s="14"/>
      <c r="E31" s="23"/>
      <c r="F31" s="14"/>
      <c r="G31" s="23"/>
      <c r="H31" s="24"/>
    </row>
    <row r="32" spans="1:8" ht="15" customHeight="1">
      <c r="A32" s="2" t="s">
        <v>23</v>
      </c>
      <c r="D32" s="14">
        <v>-1014</v>
      </c>
      <c r="E32" s="23">
        <v>-1062</v>
      </c>
      <c r="F32" s="14">
        <v>-2285</v>
      </c>
      <c r="G32" s="23">
        <v>-2028</v>
      </c>
      <c r="H32" s="24"/>
    </row>
    <row r="33" spans="4:8" ht="15" customHeight="1">
      <c r="D33" s="14"/>
      <c r="E33" s="26"/>
      <c r="F33" s="14"/>
      <c r="G33" s="26"/>
      <c r="H33" s="27"/>
    </row>
    <row r="34" spans="1:8" ht="15" customHeight="1" thickBot="1">
      <c r="A34" s="2" t="s">
        <v>24</v>
      </c>
      <c r="D34" s="28">
        <f>+D30+D32</f>
        <v>309</v>
      </c>
      <c r="E34" s="29">
        <f>+E30+E32</f>
        <v>1110</v>
      </c>
      <c r="F34" s="28">
        <f>SUM(F30:F32)</f>
        <v>2364</v>
      </c>
      <c r="G34" s="29">
        <f>SUM(G30:G33)</f>
        <v>3510</v>
      </c>
      <c r="H34" s="24"/>
    </row>
    <row r="35" spans="4:8" ht="15" customHeight="1" thickTop="1">
      <c r="D35" s="14"/>
      <c r="E35" s="23"/>
      <c r="F35" s="14"/>
      <c r="G35" s="23"/>
      <c r="H35" s="24"/>
    </row>
    <row r="36" spans="1:8" ht="15" customHeight="1">
      <c r="A36" s="2" t="s">
        <v>25</v>
      </c>
      <c r="D36" s="14"/>
      <c r="E36" s="23"/>
      <c r="F36" s="14"/>
      <c r="G36" s="23"/>
      <c r="H36" s="24"/>
    </row>
    <row r="37" spans="2:8" ht="15" customHeight="1">
      <c r="B37" s="2" t="s">
        <v>26</v>
      </c>
      <c r="D37" s="30">
        <f>+'[1]DEPS(qtr)'!E19</f>
        <v>0.31902624662321794</v>
      </c>
      <c r="E37" s="31">
        <f>E34/99996*100</f>
        <v>1.110044401776071</v>
      </c>
      <c r="F37" s="30">
        <f>+'[1]DEPS(YTD)'!E19</f>
        <v>2.400051194540302</v>
      </c>
      <c r="G37" s="31">
        <f>G34/99996*100</f>
        <v>3.5101404056162244</v>
      </c>
      <c r="H37" s="32"/>
    </row>
    <row r="38" spans="2:8" ht="15" customHeight="1" thickBot="1">
      <c r="B38" s="2" t="s">
        <v>27</v>
      </c>
      <c r="D38" s="33" t="s">
        <v>28</v>
      </c>
      <c r="E38" s="34" t="s">
        <v>29</v>
      </c>
      <c r="F38" s="33" t="s">
        <v>28</v>
      </c>
      <c r="G38" s="34" t="s">
        <v>29</v>
      </c>
      <c r="H38" s="35"/>
    </row>
    <row r="39" ht="15" customHeight="1" thickTop="1">
      <c r="H39" s="24"/>
    </row>
    <row r="40" ht="15" customHeight="1">
      <c r="H40" s="24"/>
    </row>
    <row r="41" ht="15" customHeight="1">
      <c r="H41" s="24"/>
    </row>
    <row r="42" ht="15" customHeight="1">
      <c r="H42" s="24"/>
    </row>
    <row r="43" spans="1:8" ht="15" customHeight="1">
      <c r="A43" s="36" t="s">
        <v>30</v>
      </c>
      <c r="B43" s="36"/>
      <c r="H43" s="24"/>
    </row>
    <row r="44" spans="2:8" ht="15" customHeight="1">
      <c r="B44" s="36"/>
      <c r="H44" s="24"/>
    </row>
    <row r="45" spans="1:8" ht="15" customHeight="1">
      <c r="A45" s="2" t="s">
        <v>31</v>
      </c>
      <c r="H45" s="24"/>
    </row>
    <row r="46" ht="15" customHeight="1">
      <c r="H46" s="24"/>
    </row>
    <row r="47" ht="15" customHeight="1">
      <c r="H47" s="24"/>
    </row>
    <row r="48" spans="1:8" ht="15" customHeight="1">
      <c r="A48" s="154" t="s">
        <v>126</v>
      </c>
      <c r="B48" s="155"/>
      <c r="C48" s="155"/>
      <c r="D48" s="155"/>
      <c r="E48" s="155"/>
      <c r="F48" s="155"/>
      <c r="G48" s="155"/>
      <c r="H48" s="27"/>
    </row>
    <row r="49" spans="1:8" ht="15" customHeight="1">
      <c r="A49" s="155"/>
      <c r="B49" s="155"/>
      <c r="C49" s="155"/>
      <c r="D49" s="155"/>
      <c r="E49" s="155"/>
      <c r="F49" s="155"/>
      <c r="G49" s="155"/>
      <c r="H49" s="27"/>
    </row>
    <row r="50" ht="15" customHeight="1">
      <c r="H50" s="27"/>
    </row>
    <row r="51" ht="15" customHeight="1">
      <c r="H51" s="27"/>
    </row>
    <row r="53" ht="15" customHeight="1">
      <c r="A53" s="37"/>
    </row>
  </sheetData>
  <mergeCells count="1">
    <mergeCell ref="A48:G49"/>
  </mergeCells>
  <printOptions/>
  <pageMargins left="0.75" right="0.24" top="1" bottom="0.64" header="0.5" footer="0.5"/>
  <pageSetup horizontalDpi="600" verticalDpi="600" orientation="portrait" paperSize="9" scale="95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60" workbookViewId="0" topLeftCell="A1">
      <selection activeCell="A1" sqref="A1"/>
    </sheetView>
  </sheetViews>
  <sheetFormatPr defaultColWidth="8.28125" defaultRowHeight="15" customHeight="1"/>
  <cols>
    <col min="1" max="1" width="33.00390625" style="39" customWidth="1"/>
    <col min="2" max="7" width="13.28125" style="39" customWidth="1"/>
    <col min="8" max="8" width="2.28125" style="39" customWidth="1"/>
    <col min="9" max="9" width="11.8515625" style="39" customWidth="1"/>
    <col min="10" max="10" width="9.7109375" style="39" customWidth="1"/>
    <col min="11" max="11" width="12.00390625" style="39" customWidth="1"/>
    <col min="12" max="16384" width="8.28125" style="39" customWidth="1"/>
  </cols>
  <sheetData>
    <row r="1" s="2" customFormat="1" ht="15" customHeight="1">
      <c r="A1" s="1" t="str">
        <f>+'[1]BS'!A1</f>
        <v>OSK PROPERTY HOLDINGS BERHAD (201666-D)</v>
      </c>
    </row>
    <row r="2" s="2" customFormat="1" ht="15" customHeight="1"/>
    <row r="3" s="2" customFormat="1" ht="15" customHeight="1">
      <c r="A3" s="1" t="s">
        <v>32</v>
      </c>
    </row>
    <row r="4" s="2" customFormat="1" ht="15" customHeight="1">
      <c r="A4" s="1" t="str">
        <f>+'[1]P&amp;L'!A4</f>
        <v>For the Second Financial Quarter Ended 30 June 2005</v>
      </c>
    </row>
    <row r="5" spans="1:8" ht="15" customHeight="1">
      <c r="A5" s="38"/>
      <c r="B5" s="38"/>
      <c r="C5" s="38"/>
      <c r="D5" s="38"/>
      <c r="E5" s="38"/>
      <c r="F5" s="38"/>
      <c r="G5" s="38"/>
      <c r="H5" s="38"/>
    </row>
    <row r="6" spans="1:8" ht="15" customHeight="1">
      <c r="A6" s="38"/>
      <c r="B6" s="1" t="s">
        <v>33</v>
      </c>
      <c r="F6" s="40" t="s">
        <v>34</v>
      </c>
      <c r="G6" s="38"/>
      <c r="H6" s="38"/>
    </row>
    <row r="7" spans="2:7" ht="15" customHeight="1">
      <c r="B7" s="40" t="s">
        <v>35</v>
      </c>
      <c r="C7" s="40" t="s">
        <v>36</v>
      </c>
      <c r="D7" s="40"/>
      <c r="E7" s="40" t="s">
        <v>35</v>
      </c>
      <c r="F7" s="149" t="s">
        <v>37</v>
      </c>
      <c r="G7" s="150"/>
    </row>
    <row r="8" spans="2:8" ht="15" customHeight="1">
      <c r="B8" s="151" t="s">
        <v>38</v>
      </c>
      <c r="C8" s="151" t="s">
        <v>39</v>
      </c>
      <c r="D8" s="151" t="s">
        <v>40</v>
      </c>
      <c r="E8" s="151" t="s">
        <v>41</v>
      </c>
      <c r="F8" s="151" t="s">
        <v>42</v>
      </c>
      <c r="G8" s="151" t="s">
        <v>43</v>
      </c>
      <c r="H8" s="42"/>
    </row>
    <row r="9" spans="2:8" ht="15" customHeight="1">
      <c r="B9" s="152" t="s">
        <v>11</v>
      </c>
      <c r="C9" s="152" t="s">
        <v>11</v>
      </c>
      <c r="D9" s="152" t="s">
        <v>11</v>
      </c>
      <c r="E9" s="152" t="s">
        <v>11</v>
      </c>
      <c r="F9" s="152" t="s">
        <v>11</v>
      </c>
      <c r="G9" s="152" t="s">
        <v>11</v>
      </c>
      <c r="H9" s="42"/>
    </row>
    <row r="10" spans="1:8" ht="15" customHeight="1">
      <c r="A10" s="43" t="s">
        <v>44</v>
      </c>
      <c r="B10" s="152"/>
      <c r="C10" s="152"/>
      <c r="D10" s="152"/>
      <c r="E10" s="152"/>
      <c r="F10" s="152"/>
      <c r="G10" s="152"/>
      <c r="H10" s="42"/>
    </row>
    <row r="11" spans="1:8" ht="15" customHeight="1">
      <c r="A11" s="44" t="s">
        <v>9</v>
      </c>
      <c r="B11" s="152"/>
      <c r="C11" s="152"/>
      <c r="D11" s="152"/>
      <c r="E11" s="152"/>
      <c r="F11" s="152"/>
      <c r="G11" s="152"/>
      <c r="H11" s="42"/>
    </row>
    <row r="12" spans="2:7" ht="15" customHeight="1">
      <c r="B12" s="40"/>
      <c r="C12" s="153"/>
      <c r="D12" s="153"/>
      <c r="E12" s="153"/>
      <c r="F12" s="150"/>
      <c r="G12" s="150"/>
    </row>
    <row r="13" spans="1:7" ht="15" customHeight="1">
      <c r="A13" s="39" t="s">
        <v>45</v>
      </c>
      <c r="B13" s="113">
        <v>99996</v>
      </c>
      <c r="C13" s="113">
        <v>0</v>
      </c>
      <c r="D13" s="113">
        <v>14999</v>
      </c>
      <c r="E13" s="113">
        <v>15628</v>
      </c>
      <c r="F13" s="113">
        <v>87579</v>
      </c>
      <c r="G13" s="113">
        <f>SUM(B13:F13)</f>
        <v>218202</v>
      </c>
    </row>
    <row r="14" spans="2:7" ht="15" customHeight="1">
      <c r="B14" s="113"/>
      <c r="C14" s="113"/>
      <c r="D14" s="113"/>
      <c r="E14" s="113"/>
      <c r="F14" s="113"/>
      <c r="G14" s="113"/>
    </row>
    <row r="15" spans="1:11" ht="15" customHeight="1">
      <c r="A15" s="2" t="s">
        <v>130</v>
      </c>
      <c r="B15" s="113">
        <v>0</v>
      </c>
      <c r="C15" s="113">
        <v>-1595</v>
      </c>
      <c r="D15" s="113">
        <v>0</v>
      </c>
      <c r="E15" s="113">
        <v>0</v>
      </c>
      <c r="F15" s="113"/>
      <c r="G15" s="113">
        <f>SUM(B15:F15)</f>
        <v>-1595</v>
      </c>
      <c r="I15" s="48"/>
      <c r="J15" s="48"/>
      <c r="K15" s="48"/>
    </row>
    <row r="16" spans="2:7" ht="15" customHeight="1">
      <c r="B16" s="113"/>
      <c r="C16" s="113"/>
      <c r="D16" s="113"/>
      <c r="E16" s="113"/>
      <c r="F16" s="113"/>
      <c r="G16" s="113"/>
    </row>
    <row r="17" spans="1:7" ht="15" customHeight="1">
      <c r="A17" s="39" t="s">
        <v>46</v>
      </c>
      <c r="B17" s="118"/>
      <c r="C17" s="118"/>
      <c r="D17" s="118"/>
      <c r="E17" s="118"/>
      <c r="F17" s="118"/>
      <c r="G17" s="118"/>
    </row>
    <row r="18" spans="1:7" ht="15" customHeight="1">
      <c r="A18" s="39" t="s">
        <v>47</v>
      </c>
      <c r="B18" s="113">
        <v>0</v>
      </c>
      <c r="C18" s="113">
        <v>0</v>
      </c>
      <c r="D18" s="113">
        <v>0</v>
      </c>
      <c r="E18" s="113">
        <v>-170</v>
      </c>
      <c r="F18" s="113">
        <v>0</v>
      </c>
      <c r="G18" s="113">
        <f>SUM(B18:F18)</f>
        <v>-170</v>
      </c>
    </row>
    <row r="19" spans="2:7" ht="15" customHeight="1">
      <c r="B19" s="113"/>
      <c r="C19" s="113"/>
      <c r="D19" s="113"/>
      <c r="E19" s="113"/>
      <c r="F19" s="113"/>
      <c r="G19" s="113"/>
    </row>
    <row r="20" spans="1:11" ht="15" customHeight="1">
      <c r="A20" s="2" t="s">
        <v>24</v>
      </c>
      <c r="B20" s="113">
        <v>0</v>
      </c>
      <c r="C20" s="113">
        <v>0</v>
      </c>
      <c r="D20" s="113">
        <v>0</v>
      </c>
      <c r="E20" s="113">
        <v>0</v>
      </c>
      <c r="F20" s="113">
        <v>2364</v>
      </c>
      <c r="G20" s="113">
        <f>SUM(B20:F20)</f>
        <v>2364</v>
      </c>
      <c r="I20" s="48"/>
      <c r="J20" s="48"/>
      <c r="K20" s="48"/>
    </row>
    <row r="21" spans="1:11" ht="15" customHeight="1">
      <c r="A21" s="2"/>
      <c r="B21" s="113"/>
      <c r="C21" s="113"/>
      <c r="D21" s="113"/>
      <c r="E21" s="113"/>
      <c r="F21" s="113"/>
      <c r="G21" s="113"/>
      <c r="I21" s="48"/>
      <c r="J21" s="48"/>
      <c r="K21" s="48"/>
    </row>
    <row r="22" spans="1:11" ht="15" customHeight="1">
      <c r="A22" s="2" t="s">
        <v>48</v>
      </c>
      <c r="B22" s="113">
        <v>0</v>
      </c>
      <c r="C22" s="113">
        <v>0</v>
      </c>
      <c r="D22" s="113">
        <v>0</v>
      </c>
      <c r="E22" s="113">
        <v>0</v>
      </c>
      <c r="F22" s="113">
        <v>-1800</v>
      </c>
      <c r="G22" s="113">
        <f>SUM(B22:F22)</f>
        <v>-1800</v>
      </c>
      <c r="I22" s="48"/>
      <c r="J22" s="48"/>
      <c r="K22" s="48"/>
    </row>
    <row r="23" spans="1:11" ht="15" customHeight="1">
      <c r="A23" s="2"/>
      <c r="B23" s="113"/>
      <c r="C23" s="113"/>
      <c r="D23" s="113"/>
      <c r="E23" s="113"/>
      <c r="F23" s="113"/>
      <c r="G23" s="113"/>
      <c r="I23" s="48"/>
      <c r="J23" s="48"/>
      <c r="K23" s="48"/>
    </row>
    <row r="24" spans="1:8" ht="15" customHeight="1" thickBot="1">
      <c r="A24" s="39" t="s">
        <v>49</v>
      </c>
      <c r="B24" s="131">
        <f aca="true" t="shared" si="0" ref="B24:G24">SUM(B13:B23)</f>
        <v>99996</v>
      </c>
      <c r="C24" s="131">
        <f t="shared" si="0"/>
        <v>-1595</v>
      </c>
      <c r="D24" s="131">
        <f t="shared" si="0"/>
        <v>14999</v>
      </c>
      <c r="E24" s="131">
        <f t="shared" si="0"/>
        <v>15458</v>
      </c>
      <c r="F24" s="131">
        <f t="shared" si="0"/>
        <v>88143</v>
      </c>
      <c r="G24" s="131">
        <f t="shared" si="0"/>
        <v>217001</v>
      </c>
      <c r="H24" s="50"/>
    </row>
    <row r="25" spans="2:8" ht="15" customHeight="1" thickTop="1">
      <c r="B25" s="47"/>
      <c r="C25" s="47"/>
      <c r="D25" s="47"/>
      <c r="E25" s="47"/>
      <c r="F25" s="47"/>
      <c r="G25" s="47"/>
      <c r="H25" s="50"/>
    </row>
    <row r="26" spans="2:7" ht="15" customHeight="1">
      <c r="B26" s="46"/>
      <c r="C26" s="46"/>
      <c r="D26" s="46"/>
      <c r="E26" s="46"/>
      <c r="F26" s="46"/>
      <c r="G26" s="46"/>
    </row>
    <row r="27" spans="1:7" ht="15" customHeight="1">
      <c r="A27" s="43" t="s">
        <v>50</v>
      </c>
      <c r="B27" s="42"/>
      <c r="C27" s="42"/>
      <c r="D27" s="42"/>
      <c r="E27" s="42"/>
      <c r="F27" s="42"/>
      <c r="G27" s="42"/>
    </row>
    <row r="28" spans="1:7" ht="15" customHeight="1">
      <c r="A28" s="44" t="s">
        <v>10</v>
      </c>
      <c r="B28" s="42"/>
      <c r="C28" s="42"/>
      <c r="D28" s="42"/>
      <c r="E28" s="42"/>
      <c r="F28" s="42"/>
      <c r="G28" s="42"/>
    </row>
    <row r="29" spans="2:5" ht="15" customHeight="1">
      <c r="B29" s="41"/>
      <c r="C29" s="45"/>
      <c r="D29" s="45"/>
      <c r="E29" s="45"/>
    </row>
    <row r="30" spans="1:7" ht="15" customHeight="1">
      <c r="A30" s="39" t="s">
        <v>51</v>
      </c>
      <c r="B30" s="46">
        <v>99996</v>
      </c>
      <c r="C30" s="46">
        <v>0</v>
      </c>
      <c r="D30" s="46">
        <v>0</v>
      </c>
      <c r="E30" s="46">
        <v>16157</v>
      </c>
      <c r="F30" s="46">
        <v>88920</v>
      </c>
      <c r="G30" s="46">
        <f>SUM(B30:F30)</f>
        <v>205073</v>
      </c>
    </row>
    <row r="31" spans="2:7" ht="15" customHeight="1">
      <c r="B31" s="46"/>
      <c r="C31" s="46"/>
      <c r="D31" s="46"/>
      <c r="E31" s="46"/>
      <c r="F31" s="46"/>
      <c r="G31" s="46"/>
    </row>
    <row r="32" spans="1:7" ht="15" customHeight="1">
      <c r="A32" s="39" t="s">
        <v>123</v>
      </c>
      <c r="B32" s="51"/>
      <c r="C32" s="52"/>
      <c r="D32" s="52"/>
      <c r="E32" s="52"/>
      <c r="F32" s="52"/>
      <c r="G32" s="53"/>
    </row>
    <row r="33" spans="1:7" ht="15" customHeight="1">
      <c r="A33" s="39" t="s">
        <v>52</v>
      </c>
      <c r="B33" s="54">
        <v>0</v>
      </c>
      <c r="C33" s="47">
        <v>0</v>
      </c>
      <c r="D33" s="47">
        <v>0</v>
      </c>
      <c r="E33" s="47">
        <v>-187</v>
      </c>
      <c r="F33" s="47">
        <v>0</v>
      </c>
      <c r="G33" s="55">
        <f>SUM(B33:F33)</f>
        <v>-187</v>
      </c>
    </row>
    <row r="34" spans="2:7" ht="15" customHeight="1">
      <c r="B34" s="56"/>
      <c r="C34" s="57"/>
      <c r="D34" s="57"/>
      <c r="E34" s="57"/>
      <c r="F34" s="57"/>
      <c r="G34" s="58"/>
    </row>
    <row r="35" spans="1:7" ht="15" customHeight="1">
      <c r="A35" s="39" t="s">
        <v>53</v>
      </c>
      <c r="B35" s="46"/>
      <c r="C35" s="46"/>
      <c r="D35" s="46"/>
      <c r="E35" s="46"/>
      <c r="F35" s="46"/>
      <c r="G35" s="46"/>
    </row>
    <row r="36" spans="1:7" ht="15" customHeight="1">
      <c r="A36" s="39" t="s">
        <v>54</v>
      </c>
      <c r="B36" s="46">
        <f>SUM(B33:B35)</f>
        <v>0</v>
      </c>
      <c r="C36" s="46">
        <f>SUM(C33:C35)</f>
        <v>0</v>
      </c>
      <c r="D36" s="46">
        <f>SUM(D33:D35)</f>
        <v>0</v>
      </c>
      <c r="E36" s="46">
        <f>SUM(E33:E35)</f>
        <v>-187</v>
      </c>
      <c r="F36" s="46">
        <f>SUM(F33:F35)</f>
        <v>0</v>
      </c>
      <c r="G36" s="46">
        <f>SUM(B36:F36)</f>
        <v>-187</v>
      </c>
    </row>
    <row r="37" spans="2:7" ht="15" customHeight="1">
      <c r="B37" s="46"/>
      <c r="C37" s="46"/>
      <c r="D37" s="46"/>
      <c r="E37" s="46"/>
      <c r="F37" s="46"/>
      <c r="G37" s="46"/>
    </row>
    <row r="38" spans="1:11" ht="15" customHeight="1">
      <c r="A38" s="2" t="s">
        <v>24</v>
      </c>
      <c r="B38" s="46">
        <v>0</v>
      </c>
      <c r="C38" s="46">
        <v>0</v>
      </c>
      <c r="D38" s="46">
        <v>0</v>
      </c>
      <c r="E38" s="46">
        <v>0</v>
      </c>
      <c r="F38" s="46">
        <f>+'[1]P&amp;L'!G34</f>
        <v>3510</v>
      </c>
      <c r="G38" s="46">
        <f>SUM(B38:F38)</f>
        <v>3510</v>
      </c>
      <c r="I38" s="48"/>
      <c r="J38" s="48"/>
      <c r="K38" s="48"/>
    </row>
    <row r="39" spans="1:11" ht="15" customHeight="1">
      <c r="A39" s="2"/>
      <c r="B39" s="46"/>
      <c r="C39" s="46"/>
      <c r="D39" s="46"/>
      <c r="E39" s="46"/>
      <c r="F39" s="46"/>
      <c r="G39" s="46"/>
      <c r="I39" s="48"/>
      <c r="J39" s="48"/>
      <c r="K39" s="48"/>
    </row>
    <row r="40" spans="1:11" ht="15" customHeight="1">
      <c r="A40" s="2" t="s">
        <v>48</v>
      </c>
      <c r="B40" s="46">
        <v>0</v>
      </c>
      <c r="C40" s="46">
        <v>0</v>
      </c>
      <c r="D40" s="46">
        <v>0</v>
      </c>
      <c r="E40" s="46">
        <v>0</v>
      </c>
      <c r="F40" s="46">
        <v>-3600</v>
      </c>
      <c r="G40" s="46">
        <f>SUM(B40:F40)</f>
        <v>-3600</v>
      </c>
      <c r="I40" s="48"/>
      <c r="J40" s="48"/>
      <c r="K40" s="48"/>
    </row>
    <row r="41" spans="1:7" ht="15" customHeight="1">
      <c r="A41" s="2"/>
      <c r="B41" s="46"/>
      <c r="C41" s="46"/>
      <c r="D41" s="46"/>
      <c r="E41" s="46"/>
      <c r="F41" s="46"/>
      <c r="G41" s="46"/>
    </row>
    <row r="42" spans="1:7" ht="15" customHeight="1" thickBot="1">
      <c r="A42" s="39" t="s">
        <v>55</v>
      </c>
      <c r="B42" s="49">
        <f aca="true" t="shared" si="1" ref="B42:G42">+B30+SUM(B36:B41)</f>
        <v>99996</v>
      </c>
      <c r="C42" s="49">
        <f t="shared" si="1"/>
        <v>0</v>
      </c>
      <c r="D42" s="49">
        <f t="shared" si="1"/>
        <v>0</v>
      </c>
      <c r="E42" s="49">
        <f t="shared" si="1"/>
        <v>15970</v>
      </c>
      <c r="F42" s="49">
        <f t="shared" si="1"/>
        <v>88830</v>
      </c>
      <c r="G42" s="49">
        <f t="shared" si="1"/>
        <v>204796</v>
      </c>
    </row>
    <row r="43" spans="2:7" ht="15" customHeight="1" thickTop="1">
      <c r="B43" s="46"/>
      <c r="C43" s="46"/>
      <c r="D43" s="46"/>
      <c r="E43" s="46"/>
      <c r="F43" s="46"/>
      <c r="G43" s="46"/>
    </row>
    <row r="44" spans="2:7" ht="15" customHeight="1">
      <c r="B44" s="46"/>
      <c r="C44" s="46"/>
      <c r="D44" s="46"/>
      <c r="E44" s="46"/>
      <c r="F44" s="46"/>
      <c r="G44" s="46"/>
    </row>
    <row r="45" spans="1:6" ht="15" customHeight="1">
      <c r="A45" s="43" t="s">
        <v>56</v>
      </c>
      <c r="B45" s="59"/>
      <c r="C45" s="46"/>
      <c r="D45" s="59"/>
      <c r="E45" s="59"/>
      <c r="F45" s="46"/>
    </row>
    <row r="46" spans="1:6" ht="15" customHeight="1">
      <c r="A46" s="44" t="s">
        <v>57</v>
      </c>
      <c r="B46" s="59"/>
      <c r="C46" s="46"/>
      <c r="D46" s="59"/>
      <c r="E46" s="59"/>
      <c r="F46" s="46"/>
    </row>
    <row r="47" spans="2:9" ht="15" customHeight="1">
      <c r="B47" s="46"/>
      <c r="C47" s="46"/>
      <c r="D47" s="46"/>
      <c r="E47" s="46"/>
      <c r="F47" s="46"/>
      <c r="H47" s="60"/>
      <c r="I47" s="48"/>
    </row>
    <row r="48" spans="1:7" ht="15" customHeight="1">
      <c r="A48" s="39" t="s">
        <v>51</v>
      </c>
      <c r="B48" s="46">
        <v>99996</v>
      </c>
      <c r="C48" s="46">
        <v>0</v>
      </c>
      <c r="D48" s="46">
        <v>0</v>
      </c>
      <c r="E48" s="46">
        <v>16157</v>
      </c>
      <c r="F48" s="46">
        <v>88920</v>
      </c>
      <c r="G48" s="46">
        <f>SUM(B48:F48)</f>
        <v>205073</v>
      </c>
    </row>
    <row r="49" spans="2:7" ht="15" customHeight="1">
      <c r="B49" s="46"/>
      <c r="C49" s="46"/>
      <c r="D49" s="46"/>
      <c r="E49" s="46"/>
      <c r="F49" s="46"/>
      <c r="G49" s="46"/>
    </row>
    <row r="50" spans="1:7" ht="15" customHeight="1">
      <c r="A50" s="39" t="s">
        <v>58</v>
      </c>
      <c r="B50" s="46">
        <v>0</v>
      </c>
      <c r="C50" s="46">
        <v>0</v>
      </c>
      <c r="D50" s="46">
        <v>14999</v>
      </c>
      <c r="E50" s="46">
        <v>0</v>
      </c>
      <c r="F50" s="46">
        <v>0</v>
      </c>
      <c r="G50" s="46">
        <f>SUM(B50:F50)</f>
        <v>14999</v>
      </c>
    </row>
    <row r="51" spans="2:7" ht="15" customHeight="1">
      <c r="B51" s="46"/>
      <c r="C51" s="46"/>
      <c r="D51" s="46"/>
      <c r="E51" s="46"/>
      <c r="F51" s="46"/>
      <c r="G51" s="46"/>
    </row>
    <row r="52" spans="1:7" ht="15" customHeight="1">
      <c r="A52" s="39" t="s">
        <v>59</v>
      </c>
      <c r="B52" s="46"/>
      <c r="C52" s="46"/>
      <c r="D52" s="46"/>
      <c r="E52" s="46"/>
      <c r="F52" s="46"/>
      <c r="G52" s="46"/>
    </row>
    <row r="53" spans="1:7" ht="15" customHeight="1">
      <c r="A53" s="39" t="s">
        <v>60</v>
      </c>
      <c r="B53" s="46"/>
      <c r="C53" s="46"/>
      <c r="D53" s="46"/>
      <c r="E53" s="46"/>
      <c r="F53" s="46"/>
      <c r="G53" s="46"/>
    </row>
    <row r="54" spans="1:7" ht="15" customHeight="1">
      <c r="A54" s="39" t="s">
        <v>61</v>
      </c>
      <c r="B54" s="46">
        <v>0</v>
      </c>
      <c r="C54" s="46">
        <v>0</v>
      </c>
      <c r="D54" s="46">
        <v>0</v>
      </c>
      <c r="E54" s="46">
        <v>-529</v>
      </c>
      <c r="F54" s="46">
        <v>0</v>
      </c>
      <c r="G54" s="46">
        <f>SUM(B54:F54)</f>
        <v>-529</v>
      </c>
    </row>
    <row r="55" spans="2:7" ht="15" customHeight="1">
      <c r="B55" s="46"/>
      <c r="C55" s="46"/>
      <c r="D55" s="46"/>
      <c r="E55" s="46"/>
      <c r="F55" s="46"/>
      <c r="G55" s="46"/>
    </row>
    <row r="56" spans="1:7" ht="15" customHeight="1">
      <c r="A56" s="2" t="s">
        <v>62</v>
      </c>
      <c r="B56" s="46">
        <v>0</v>
      </c>
      <c r="C56" s="46">
        <v>0</v>
      </c>
      <c r="D56" s="46">
        <v>0</v>
      </c>
      <c r="E56" s="46">
        <v>0</v>
      </c>
      <c r="F56" s="46">
        <v>4058</v>
      </c>
      <c r="G56" s="46">
        <f>SUM(B56:F56)</f>
        <v>4058</v>
      </c>
    </row>
    <row r="57" spans="1:7" ht="15" customHeight="1">
      <c r="A57" s="2"/>
      <c r="B57" s="46"/>
      <c r="C57" s="46"/>
      <c r="D57" s="46"/>
      <c r="E57" s="46"/>
      <c r="F57" s="46"/>
      <c r="G57" s="46"/>
    </row>
    <row r="58" spans="1:7" ht="15" customHeight="1">
      <c r="A58" s="2" t="s">
        <v>63</v>
      </c>
      <c r="B58" s="46">
        <v>0</v>
      </c>
      <c r="C58" s="46">
        <v>0</v>
      </c>
      <c r="D58" s="46">
        <v>0</v>
      </c>
      <c r="E58" s="46">
        <v>0</v>
      </c>
      <c r="F58" s="46">
        <v>-5399</v>
      </c>
      <c r="G58" s="46">
        <f>SUM(B58:F58)</f>
        <v>-5399</v>
      </c>
    </row>
    <row r="59" spans="2:7" ht="15" customHeight="1">
      <c r="B59" s="46"/>
      <c r="C59" s="46"/>
      <c r="D59" s="46"/>
      <c r="E59" s="46"/>
      <c r="F59" s="46"/>
      <c r="G59" s="46"/>
    </row>
    <row r="60" spans="1:7" ht="15" customHeight="1" thickBot="1">
      <c r="A60" s="39" t="s">
        <v>64</v>
      </c>
      <c r="B60" s="49">
        <f aca="true" t="shared" si="2" ref="B60:G60">+SUM(B48:B59)</f>
        <v>99996</v>
      </c>
      <c r="C60" s="49">
        <f t="shared" si="2"/>
        <v>0</v>
      </c>
      <c r="D60" s="49">
        <f t="shared" si="2"/>
        <v>14999</v>
      </c>
      <c r="E60" s="49">
        <f t="shared" si="2"/>
        <v>15628</v>
      </c>
      <c r="F60" s="49">
        <f t="shared" si="2"/>
        <v>87579</v>
      </c>
      <c r="G60" s="49">
        <f t="shared" si="2"/>
        <v>218202</v>
      </c>
    </row>
    <row r="61" ht="15" customHeight="1" thickTop="1"/>
    <row r="63" spans="1:7" ht="15" customHeight="1">
      <c r="A63" s="156" t="s">
        <v>127</v>
      </c>
      <c r="B63" s="156"/>
      <c r="C63" s="156"/>
      <c r="D63" s="156"/>
      <c r="E63" s="156"/>
      <c r="F63" s="156"/>
      <c r="G63" s="156"/>
    </row>
    <row r="64" spans="1:7" ht="15" customHeight="1">
      <c r="A64" s="156"/>
      <c r="B64" s="156"/>
      <c r="C64" s="156"/>
      <c r="D64" s="156"/>
      <c r="E64" s="156"/>
      <c r="F64" s="156"/>
      <c r="G64" s="156"/>
    </row>
  </sheetData>
  <mergeCells count="1">
    <mergeCell ref="A63:G64"/>
  </mergeCells>
  <printOptions/>
  <pageMargins left="0.75" right="0.24" top="0.29" bottom="0.34" header="0.18" footer="0.18"/>
  <pageSetup horizontalDpi="600" verticalDpi="600" orientation="portrait" paperSize="9" scale="80" r:id="rId1"/>
  <headerFooter alignWithMargins="0">
    <oddFooter>&amp;C&amp;"Times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workbookViewId="0" topLeftCell="A46">
      <selection activeCell="D56" sqref="D56"/>
    </sheetView>
  </sheetViews>
  <sheetFormatPr defaultColWidth="9.140625" defaultRowHeight="15" customHeight="1"/>
  <cols>
    <col min="1" max="1" width="2.28125" style="102" customWidth="1"/>
    <col min="2" max="3" width="8.8515625" style="102" customWidth="1"/>
    <col min="4" max="4" width="36.7109375" style="102" customWidth="1"/>
    <col min="5" max="5" width="2.7109375" style="112" customWidth="1"/>
    <col min="6" max="6" width="13.7109375" style="120" customWidth="1"/>
    <col min="7" max="7" width="2.7109375" style="0" customWidth="1"/>
    <col min="8" max="8" width="13.7109375" style="120" customWidth="1"/>
    <col min="9" max="9" width="2.7109375" style="102" customWidth="1"/>
    <col min="10" max="10" width="13.7109375" style="132" customWidth="1"/>
    <col min="11" max="11" width="6.00390625" style="102" customWidth="1"/>
    <col min="12" max="12" width="11.8515625" style="102" customWidth="1"/>
    <col min="13" max="16384" width="8.8515625" style="102" customWidth="1"/>
  </cols>
  <sheetData>
    <row r="1" spans="1:10" s="2" customFormat="1" ht="15" customHeight="1">
      <c r="A1" s="1" t="str">
        <f>+'[1]BS'!A1</f>
        <v>OSK PROPERTY HOLDINGS BERHAD (201666-D)</v>
      </c>
      <c r="F1" s="3"/>
      <c r="G1"/>
      <c r="H1" s="3"/>
      <c r="J1" s="24"/>
    </row>
    <row r="2" spans="6:10" s="2" customFormat="1" ht="11.25" customHeight="1">
      <c r="F2" s="4"/>
      <c r="G2"/>
      <c r="H2" s="3"/>
      <c r="J2" s="24"/>
    </row>
    <row r="3" spans="1:10" s="2" customFormat="1" ht="15" customHeight="1">
      <c r="A3" s="1" t="s">
        <v>85</v>
      </c>
      <c r="F3" s="3"/>
      <c r="G3"/>
      <c r="H3" s="3"/>
      <c r="J3" s="24"/>
    </row>
    <row r="4" spans="1:10" s="2" customFormat="1" ht="15" customHeight="1">
      <c r="A4" s="97" t="s">
        <v>1</v>
      </c>
      <c r="F4" s="3"/>
      <c r="G4"/>
      <c r="H4" s="3"/>
      <c r="J4" s="24"/>
    </row>
    <row r="5" spans="1:10" s="2" customFormat="1" ht="9.75" customHeight="1">
      <c r="A5" s="98"/>
      <c r="F5" s="11"/>
      <c r="H5" s="5"/>
      <c r="J5" s="24"/>
    </row>
    <row r="6" spans="1:10" ht="15" customHeight="1">
      <c r="A6" s="2"/>
      <c r="B6" s="99"/>
      <c r="C6" s="99"/>
      <c r="D6" s="99"/>
      <c r="E6" s="99"/>
      <c r="F6" s="100" t="s">
        <v>4</v>
      </c>
      <c r="H6" s="101" t="s">
        <v>86</v>
      </c>
      <c r="J6" s="100" t="s">
        <v>4</v>
      </c>
    </row>
    <row r="7" spans="2:10" ht="15" customHeight="1">
      <c r="B7" s="99"/>
      <c r="C7" s="99"/>
      <c r="D7" s="99"/>
      <c r="E7" s="99"/>
      <c r="F7" s="7" t="s">
        <v>7</v>
      </c>
      <c r="H7" s="103" t="s">
        <v>7</v>
      </c>
      <c r="J7" s="7" t="s">
        <v>7</v>
      </c>
    </row>
    <row r="8" spans="2:10" ht="15" customHeight="1">
      <c r="B8" s="99"/>
      <c r="C8" s="99"/>
      <c r="D8" s="99"/>
      <c r="E8" s="99"/>
      <c r="F8" s="104" t="s">
        <v>8</v>
      </c>
      <c r="H8" s="103" t="s">
        <v>8</v>
      </c>
      <c r="J8" s="104" t="s">
        <v>8</v>
      </c>
    </row>
    <row r="9" spans="2:10" ht="15" customHeight="1">
      <c r="B9" s="99"/>
      <c r="C9" s="99"/>
      <c r="D9" s="99"/>
      <c r="E9" s="99"/>
      <c r="F9" s="105" t="s">
        <v>9</v>
      </c>
      <c r="G9" s="140"/>
      <c r="H9" s="106" t="s">
        <v>10</v>
      </c>
      <c r="I9" s="141"/>
      <c r="J9" s="105" t="s">
        <v>57</v>
      </c>
    </row>
    <row r="10" spans="1:10" ht="15" customHeight="1">
      <c r="A10" s="107"/>
      <c r="B10" s="99"/>
      <c r="C10" s="99"/>
      <c r="D10" s="99"/>
      <c r="E10" s="99"/>
      <c r="F10" s="108" t="s">
        <v>11</v>
      </c>
      <c r="H10" s="109" t="s">
        <v>11</v>
      </c>
      <c r="J10" s="108" t="s">
        <v>11</v>
      </c>
    </row>
    <row r="11" spans="1:10" ht="15" customHeight="1">
      <c r="A11" s="110" t="s">
        <v>87</v>
      </c>
      <c r="B11" s="99"/>
      <c r="C11" s="99"/>
      <c r="D11" s="99"/>
      <c r="E11" s="99"/>
      <c r="F11" s="108"/>
      <c r="H11" s="109"/>
      <c r="J11" s="108"/>
    </row>
    <row r="12" spans="1:10" ht="15" customHeight="1">
      <c r="A12" s="111" t="s">
        <v>22</v>
      </c>
      <c r="B12" s="111"/>
      <c r="F12" s="113">
        <f>+'[1]P&amp;L'!F30</f>
        <v>4649</v>
      </c>
      <c r="G12" s="114"/>
      <c r="H12" s="46">
        <v>5538</v>
      </c>
      <c r="J12" s="113">
        <v>7358</v>
      </c>
    </row>
    <row r="13" spans="1:13" ht="15" customHeight="1">
      <c r="A13" s="102" t="s">
        <v>88</v>
      </c>
      <c r="F13" s="113">
        <f>F15-F12</f>
        <v>4034.4182999999994</v>
      </c>
      <c r="G13" s="114"/>
      <c r="H13" s="46">
        <v>865</v>
      </c>
      <c r="J13" s="113">
        <v>4232</v>
      </c>
      <c r="L13" s="115"/>
      <c r="M13" s="116"/>
    </row>
    <row r="14" spans="6:13" ht="6" customHeight="1">
      <c r="F14" s="117"/>
      <c r="G14" s="142"/>
      <c r="H14" s="57"/>
      <c r="I14" s="141"/>
      <c r="J14" s="117"/>
      <c r="L14" s="115"/>
      <c r="M14" s="116"/>
    </row>
    <row r="15" spans="1:13" ht="15" customHeight="1">
      <c r="A15" s="111" t="s">
        <v>89</v>
      </c>
      <c r="F15" s="113">
        <f>-SUM(F17:F21)+F22</f>
        <v>8683.4183</v>
      </c>
      <c r="G15" s="114"/>
      <c r="H15" s="46">
        <f>SUM(H12:H14)</f>
        <v>6403</v>
      </c>
      <c r="J15" s="113">
        <f>SUM(J12:J14)</f>
        <v>11590</v>
      </c>
      <c r="L15" s="115"/>
      <c r="M15" s="116"/>
    </row>
    <row r="16" spans="1:13" ht="15" customHeight="1">
      <c r="A16" s="102" t="s">
        <v>90</v>
      </c>
      <c r="F16" s="113"/>
      <c r="G16" s="114"/>
      <c r="H16" s="46"/>
      <c r="J16" s="113"/>
      <c r="L16" s="115"/>
      <c r="M16" s="116"/>
    </row>
    <row r="17" spans="2:13" ht="15" customHeight="1">
      <c r="B17" s="102" t="s">
        <v>91</v>
      </c>
      <c r="F17" s="118">
        <f>+'[1]BS'!G10-'[1]BS'!E10+'[1]BS'!G13-'[1]BS'!E13+505</f>
        <v>441</v>
      </c>
      <c r="G17" s="114"/>
      <c r="H17" s="47">
        <v>5356</v>
      </c>
      <c r="J17" s="118">
        <v>-11775</v>
      </c>
      <c r="L17" s="119"/>
      <c r="M17" s="116"/>
    </row>
    <row r="18" spans="2:12" ht="15" customHeight="1">
      <c r="B18" s="102" t="s">
        <v>92</v>
      </c>
      <c r="F18" s="118">
        <f>+'[1]BS'!G14-'[1]BS'!E14-194</f>
        <v>-3212</v>
      </c>
      <c r="G18" s="114"/>
      <c r="H18" s="47">
        <v>-6033</v>
      </c>
      <c r="J18" s="118">
        <v>-142</v>
      </c>
      <c r="L18" s="120"/>
    </row>
    <row r="19" spans="2:12" ht="15" customHeight="1">
      <c r="B19" s="102" t="s">
        <v>93</v>
      </c>
      <c r="F19" s="118">
        <f>+'[1]BS'!E18-'[1]BS'!G18+311</f>
        <v>-4973</v>
      </c>
      <c r="G19" s="143"/>
      <c r="H19" s="47">
        <v>5047</v>
      </c>
      <c r="I19" s="116"/>
      <c r="J19" s="118">
        <v>-309</v>
      </c>
      <c r="L19" s="120"/>
    </row>
    <row r="20" spans="2:12" ht="15" customHeight="1">
      <c r="B20" s="102" t="s">
        <v>124</v>
      </c>
      <c r="F20" s="118">
        <f>+'[1]BS'!E19-'[1]BS'!G19</f>
        <v>9703</v>
      </c>
      <c r="G20" s="143"/>
      <c r="H20" s="47">
        <v>3409</v>
      </c>
      <c r="I20" s="116"/>
      <c r="J20" s="118">
        <v>16001</v>
      </c>
      <c r="L20" s="120"/>
    </row>
    <row r="21" spans="2:12" ht="15" customHeight="1">
      <c r="B21" s="102" t="s">
        <v>94</v>
      </c>
      <c r="F21" s="117">
        <v>0</v>
      </c>
      <c r="G21" s="142"/>
      <c r="H21" s="57">
        <v>-37087</v>
      </c>
      <c r="I21" s="141"/>
      <c r="J21" s="117">
        <v>-37087</v>
      </c>
      <c r="L21" s="120"/>
    </row>
    <row r="22" spans="1:12" ht="15" customHeight="1">
      <c r="A22" s="102" t="s">
        <v>95</v>
      </c>
      <c r="F22" s="113">
        <f>F28-F26-F25-F24-F23-F27</f>
        <v>10642.4183</v>
      </c>
      <c r="G22" s="114"/>
      <c r="H22" s="46">
        <f>SUM(H15:H21)</f>
        <v>-22905</v>
      </c>
      <c r="J22" s="113">
        <f>SUM(J15:J21)</f>
        <v>-21722</v>
      </c>
      <c r="L22" s="120"/>
    </row>
    <row r="23" spans="2:12" ht="15" customHeight="1">
      <c r="B23" s="102" t="s">
        <v>96</v>
      </c>
      <c r="F23" s="113">
        <f>-'[1]Segment'!K71/1000</f>
        <v>-2395.799</v>
      </c>
      <c r="G23" s="114"/>
      <c r="H23" s="46">
        <v>-2134</v>
      </c>
      <c r="J23" s="113">
        <v>-5666</v>
      </c>
      <c r="L23" s="120"/>
    </row>
    <row r="24" spans="2:12" ht="15" customHeight="1">
      <c r="B24" s="102" t="s">
        <v>97</v>
      </c>
      <c r="F24" s="113">
        <f>+'[1]Segment'!K70/1000</f>
        <v>10.697</v>
      </c>
      <c r="G24" s="114"/>
      <c r="H24" s="46">
        <v>0</v>
      </c>
      <c r="J24" s="113">
        <v>262</v>
      </c>
      <c r="L24" s="120"/>
    </row>
    <row r="25" spans="2:12" ht="15" customHeight="1">
      <c r="B25" s="102" t="s">
        <v>98</v>
      </c>
      <c r="F25" s="113">
        <f>+'[1]Segment'!K63/1000-76</f>
        <v>471.0217</v>
      </c>
      <c r="G25" s="114"/>
      <c r="H25" s="46">
        <v>425</v>
      </c>
      <c r="J25" s="113">
        <v>1134</v>
      </c>
      <c r="L25" s="120"/>
    </row>
    <row r="26" spans="2:12" ht="15" customHeight="1">
      <c r="B26" s="102" t="s">
        <v>99</v>
      </c>
      <c r="F26" s="113">
        <f>-'[1]Segment'!G62/1000-150</f>
        <v>-655.4929999999999</v>
      </c>
      <c r="G26" s="114"/>
      <c r="H26" s="46">
        <v>-694</v>
      </c>
      <c r="J26" s="113">
        <v>-864</v>
      </c>
      <c r="L26" s="120"/>
    </row>
    <row r="27" spans="2:12" ht="15" customHeight="1">
      <c r="B27" s="102" t="s">
        <v>110</v>
      </c>
      <c r="F27" s="127">
        <v>-2375</v>
      </c>
      <c r="G27" s="114"/>
      <c r="H27" s="128">
        <v>0</v>
      </c>
      <c r="J27" s="127">
        <v>-2375</v>
      </c>
      <c r="K27" s="126"/>
      <c r="L27" s="126"/>
    </row>
    <row r="28" spans="1:10" ht="15" customHeight="1">
      <c r="A28" s="111" t="s">
        <v>100</v>
      </c>
      <c r="F28" s="121">
        <f>F46-F44-F33</f>
        <v>5697.845</v>
      </c>
      <c r="G28" s="144"/>
      <c r="H28" s="122">
        <f>SUM(H22:H26)</f>
        <v>-25308</v>
      </c>
      <c r="I28" s="145"/>
      <c r="J28" s="121">
        <f>SUM(J22:J27)</f>
        <v>-29231</v>
      </c>
    </row>
    <row r="29" spans="6:10" ht="9.75" customHeight="1">
      <c r="F29" s="113"/>
      <c r="G29" s="114"/>
      <c r="H29" s="46"/>
      <c r="J29" s="113"/>
    </row>
    <row r="30" spans="1:10" ht="15" customHeight="1">
      <c r="A30" s="123" t="s">
        <v>101</v>
      </c>
      <c r="F30" s="113"/>
      <c r="G30" s="114"/>
      <c r="H30" s="46"/>
      <c r="J30" s="113"/>
    </row>
    <row r="31" spans="2:12" ht="15" customHeight="1">
      <c r="B31" s="102" t="s">
        <v>102</v>
      </c>
      <c r="F31" s="124">
        <f>-'[1]Segment'!K53/1000</f>
        <v>-313.845</v>
      </c>
      <c r="G31" s="114"/>
      <c r="H31" s="125">
        <v>-3835</v>
      </c>
      <c r="J31" s="124">
        <v>-4942</v>
      </c>
      <c r="K31" s="126"/>
      <c r="L31" s="126"/>
    </row>
    <row r="32" spans="2:12" ht="15" customHeight="1">
      <c r="B32" s="102" t="s">
        <v>103</v>
      </c>
      <c r="F32" s="124">
        <f>'[1]Segment'!K61/1000</f>
        <v>32</v>
      </c>
      <c r="G32" s="114"/>
      <c r="H32" s="125">
        <v>0</v>
      </c>
      <c r="J32" s="124">
        <v>3</v>
      </c>
      <c r="K32" s="126"/>
      <c r="L32" s="126"/>
    </row>
    <row r="33" spans="1:12" ht="15" customHeight="1">
      <c r="A33" s="111" t="s">
        <v>104</v>
      </c>
      <c r="F33" s="121">
        <f>SUM(F31:F32)</f>
        <v>-281.845</v>
      </c>
      <c r="G33" s="144"/>
      <c r="H33" s="122">
        <f>SUM(H31:H32)</f>
        <v>-3835</v>
      </c>
      <c r="I33" s="145"/>
      <c r="J33" s="121">
        <f>SUM(J31:J32)</f>
        <v>-4939</v>
      </c>
      <c r="K33" s="126"/>
      <c r="L33" s="126"/>
    </row>
    <row r="34" spans="6:12" ht="9.75" customHeight="1">
      <c r="F34" s="113"/>
      <c r="G34" s="114"/>
      <c r="H34" s="46"/>
      <c r="J34" s="113"/>
      <c r="K34" s="126"/>
      <c r="L34" s="126"/>
    </row>
    <row r="35" spans="1:12" ht="15" customHeight="1">
      <c r="A35" s="123" t="s">
        <v>105</v>
      </c>
      <c r="F35" s="113"/>
      <c r="G35" s="114"/>
      <c r="H35" s="46"/>
      <c r="J35" s="113"/>
      <c r="K35" s="126"/>
      <c r="L35" s="126"/>
    </row>
    <row r="36" spans="2:12" ht="15" customHeight="1">
      <c r="B36" s="102" t="s">
        <v>106</v>
      </c>
      <c r="F36" s="127">
        <v>-1800</v>
      </c>
      <c r="G36" s="114"/>
      <c r="H36" s="128">
        <v>-3600</v>
      </c>
      <c r="J36" s="127">
        <v>-5400</v>
      </c>
      <c r="K36" s="126"/>
      <c r="L36" s="126"/>
    </row>
    <row r="37" spans="2:12" ht="15" customHeight="1">
      <c r="B37" s="102" t="s">
        <v>107</v>
      </c>
      <c r="F37" s="127">
        <v>0</v>
      </c>
      <c r="G37" s="114"/>
      <c r="H37" s="128">
        <v>85801</v>
      </c>
      <c r="J37" s="127">
        <v>85801</v>
      </c>
      <c r="K37" s="126"/>
      <c r="L37" s="126"/>
    </row>
    <row r="38" spans="2:12" ht="15" customHeight="1">
      <c r="B38" s="102" t="s">
        <v>108</v>
      </c>
      <c r="F38" s="127">
        <v>0</v>
      </c>
      <c r="G38" s="114"/>
      <c r="H38" s="128">
        <v>0</v>
      </c>
      <c r="J38" s="127">
        <v>14999</v>
      </c>
      <c r="K38" s="126"/>
      <c r="L38" s="126"/>
    </row>
    <row r="39" spans="2:12" ht="15" customHeight="1">
      <c r="B39" s="102" t="s">
        <v>109</v>
      </c>
      <c r="F39" s="127">
        <f>-22220+150</f>
        <v>-22070</v>
      </c>
      <c r="G39" s="114"/>
      <c r="H39" s="128">
        <v>0</v>
      </c>
      <c r="J39" s="127">
        <v>0</v>
      </c>
      <c r="K39" s="126"/>
      <c r="L39" s="126"/>
    </row>
    <row r="40" spans="2:12" ht="15" customHeight="1">
      <c r="B40" s="102" t="s">
        <v>111</v>
      </c>
      <c r="F40" s="127">
        <v>-41</v>
      </c>
      <c r="G40" s="114"/>
      <c r="H40" s="128">
        <v>-747</v>
      </c>
      <c r="J40" s="127">
        <v>-680</v>
      </c>
      <c r="K40" s="126"/>
      <c r="L40" s="126"/>
    </row>
    <row r="41" spans="2:12" ht="15" customHeight="1">
      <c r="B41" s="102" t="s">
        <v>112</v>
      </c>
      <c r="F41" s="127">
        <v>-170</v>
      </c>
      <c r="G41" s="114"/>
      <c r="H41" s="128">
        <v>-187</v>
      </c>
      <c r="J41" s="127">
        <v>-529</v>
      </c>
      <c r="K41" s="126"/>
      <c r="L41" s="126"/>
    </row>
    <row r="42" spans="2:12" ht="15" customHeight="1">
      <c r="B42" s="102" t="s">
        <v>113</v>
      </c>
      <c r="F42" s="127">
        <v>-1595</v>
      </c>
      <c r="G42" s="114"/>
      <c r="H42" s="128">
        <v>0</v>
      </c>
      <c r="J42" s="127">
        <v>0</v>
      </c>
      <c r="K42" s="126"/>
      <c r="L42" s="126"/>
    </row>
    <row r="43" spans="2:10" ht="15" customHeight="1">
      <c r="B43" s="102" t="s">
        <v>114</v>
      </c>
      <c r="F43" s="113">
        <v>5000</v>
      </c>
      <c r="G43" s="114"/>
      <c r="H43" s="46">
        <v>-27500</v>
      </c>
      <c r="J43" s="113">
        <v>-27500</v>
      </c>
    </row>
    <row r="44" spans="1:12" ht="15" customHeight="1">
      <c r="A44" s="111" t="s">
        <v>115</v>
      </c>
      <c r="F44" s="121">
        <f>SUM(F36:F43)</f>
        <v>-20676</v>
      </c>
      <c r="G44" s="144"/>
      <c r="H44" s="122">
        <f>SUM(H36:H43)</f>
        <v>53767</v>
      </c>
      <c r="I44" s="145"/>
      <c r="J44" s="121">
        <f>SUM(J36:J43)</f>
        <v>66691</v>
      </c>
      <c r="K44" s="126"/>
      <c r="L44" s="126"/>
    </row>
    <row r="45" spans="6:12" ht="9.75" customHeight="1">
      <c r="F45" s="113"/>
      <c r="G45" s="114"/>
      <c r="H45" s="46"/>
      <c r="J45" s="113"/>
      <c r="K45" s="126"/>
      <c r="L45" s="126"/>
    </row>
    <row r="46" spans="1:12" s="111" customFormat="1" ht="15" customHeight="1">
      <c r="A46" s="111" t="s">
        <v>116</v>
      </c>
      <c r="E46" s="129" t="s">
        <v>117</v>
      </c>
      <c r="F46" s="118">
        <f>F50-F48</f>
        <v>-15260</v>
      </c>
      <c r="G46" s="114"/>
      <c r="H46" s="47">
        <f>H50-H48</f>
        <v>24624</v>
      </c>
      <c r="J46" s="118">
        <f>+J28+J33+J44</f>
        <v>32521</v>
      </c>
      <c r="K46" s="126"/>
      <c r="L46" s="126"/>
    </row>
    <row r="47" spans="5:12" s="111" customFormat="1" ht="6" customHeight="1">
      <c r="E47" s="129"/>
      <c r="F47" s="113"/>
      <c r="G47" s="114"/>
      <c r="H47" s="46"/>
      <c r="J47" s="113"/>
      <c r="K47" s="126"/>
      <c r="L47" s="126"/>
    </row>
    <row r="48" spans="1:10" s="111" customFormat="1" ht="15" customHeight="1">
      <c r="A48" s="130" t="s">
        <v>118</v>
      </c>
      <c r="E48" s="129"/>
      <c r="F48" s="113">
        <f>+J50</f>
        <v>50235</v>
      </c>
      <c r="G48" s="114"/>
      <c r="H48" s="46">
        <v>17714</v>
      </c>
      <c r="J48" s="113">
        <v>17714</v>
      </c>
    </row>
    <row r="49" spans="6:10" s="111" customFormat="1" ht="6" customHeight="1">
      <c r="F49" s="113"/>
      <c r="G49" s="114"/>
      <c r="H49" s="46"/>
      <c r="J49" s="113"/>
    </row>
    <row r="50" spans="1:10" s="111" customFormat="1" ht="15" customHeight="1" thickBot="1">
      <c r="A50" s="130" t="s">
        <v>119</v>
      </c>
      <c r="E50" s="129"/>
      <c r="F50" s="131">
        <f>+'[1]BS'!E15</f>
        <v>34975</v>
      </c>
      <c r="G50" s="146"/>
      <c r="H50" s="49">
        <v>42338</v>
      </c>
      <c r="I50" s="147"/>
      <c r="J50" s="131">
        <f>SUM(J46:J48)</f>
        <v>50235</v>
      </c>
    </row>
    <row r="51" spans="6:10" ht="10.5" customHeight="1" thickTop="1">
      <c r="F51" s="113"/>
      <c r="G51" s="114"/>
      <c r="H51" s="46"/>
      <c r="J51" s="113"/>
    </row>
    <row r="52" spans="1:10" ht="15" customHeight="1">
      <c r="A52" s="102" t="s">
        <v>120</v>
      </c>
      <c r="F52" s="113"/>
      <c r="G52" s="114"/>
      <c r="H52" s="46"/>
      <c r="J52" s="113"/>
    </row>
    <row r="53" spans="2:10" ht="15" customHeight="1">
      <c r="B53" s="102" t="s">
        <v>121</v>
      </c>
      <c r="F53" s="118">
        <v>26822</v>
      </c>
      <c r="G53" s="114"/>
      <c r="H53" s="47">
        <v>20009</v>
      </c>
      <c r="J53" s="118">
        <v>22919</v>
      </c>
    </row>
    <row r="54" spans="2:10" ht="15" customHeight="1">
      <c r="B54" s="102" t="s">
        <v>128</v>
      </c>
      <c r="F54" s="118">
        <v>4750</v>
      </c>
      <c r="G54" s="114"/>
      <c r="H54" s="47">
        <v>4750</v>
      </c>
      <c r="J54" s="118">
        <v>4750</v>
      </c>
    </row>
    <row r="55" spans="6:10" s="111" customFormat="1" ht="6" customHeight="1">
      <c r="F55" s="113"/>
      <c r="G55" s="114"/>
      <c r="H55" s="46"/>
      <c r="J55" s="113"/>
    </row>
    <row r="56" spans="6:10" ht="15" customHeight="1" thickBot="1">
      <c r="F56" s="131">
        <f>SUM(F53:F55)</f>
        <v>31572</v>
      </c>
      <c r="G56" s="146"/>
      <c r="H56" s="49">
        <f>SUM(H53:H55)</f>
        <v>24759</v>
      </c>
      <c r="I56" s="148"/>
      <c r="J56" s="131">
        <f>SUM(J53:J55)</f>
        <v>27669</v>
      </c>
    </row>
    <row r="57" spans="6:10" ht="15" customHeight="1" thickTop="1">
      <c r="F57" s="118"/>
      <c r="G57" s="114"/>
      <c r="H57" s="47"/>
      <c r="J57" s="118"/>
    </row>
    <row r="58" spans="6:10" ht="15" customHeight="1">
      <c r="F58" s="118"/>
      <c r="G58" s="114"/>
      <c r="H58" s="47"/>
      <c r="J58" s="47"/>
    </row>
    <row r="59" spans="1:10" ht="15" customHeight="1">
      <c r="A59" s="154" t="s">
        <v>129</v>
      </c>
      <c r="B59" s="154"/>
      <c r="C59" s="154"/>
      <c r="D59" s="154"/>
      <c r="E59" s="154"/>
      <c r="F59" s="154"/>
      <c r="G59" s="154"/>
      <c r="H59" s="154"/>
      <c r="I59" s="157"/>
      <c r="J59" s="157"/>
    </row>
    <row r="60" spans="1:10" ht="15" customHeight="1">
      <c r="A60" s="154"/>
      <c r="B60" s="154"/>
      <c r="C60" s="154"/>
      <c r="D60" s="154"/>
      <c r="E60" s="154"/>
      <c r="F60" s="154"/>
      <c r="G60" s="154"/>
      <c r="H60" s="154"/>
      <c r="I60" s="157"/>
      <c r="J60" s="157"/>
    </row>
  </sheetData>
  <mergeCells count="1">
    <mergeCell ref="A59:J60"/>
  </mergeCells>
  <printOptions/>
  <pageMargins left="0.75" right="0.24" top="0.65" bottom="1" header="0.31" footer="0.5"/>
  <pageSetup horizontalDpi="600" verticalDpi="600" orientation="portrait" paperSize="9" scale="84" r:id="rId1"/>
  <headerFooter alignWithMargins="0">
    <oddFooter>&amp;C&amp;"Times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lam.juenhuey</dc:creator>
  <cp:keywords/>
  <dc:description/>
  <cp:lastModifiedBy>OSK SECURITIES BERHAD</cp:lastModifiedBy>
  <cp:lastPrinted>2005-08-11T10:28:18Z</cp:lastPrinted>
  <dcterms:created xsi:type="dcterms:W3CDTF">2005-08-01T04:50:19Z</dcterms:created>
  <dcterms:modified xsi:type="dcterms:W3CDTF">2005-08-11T07:03:51Z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